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0" windowWidth="24915" windowHeight="11775" activeTab="0"/>
  </bookViews>
  <sheets>
    <sheet name="List1" sheetId="1" r:id="rId1"/>
    <sheet name="List2" sheetId="2" r:id="rId2"/>
    <sheet name="List3" sheetId="3" r:id="rId3"/>
  </sheets>
  <definedNames>
    <definedName name="__CDS_T2_G1__">'List1'!$B$376:$I$376</definedName>
    <definedName name="__CDS_T3_G1__">'List1'!$B$434:$I$434</definedName>
    <definedName name="__CDSG1__">'List1'!$A$8:$I$50</definedName>
    <definedName name="__CDSG2__">'List1'!$A$10:$I$10</definedName>
    <definedName name="__CDSNaslov__">'List1'!$A$1:$I$7</definedName>
    <definedName name="__CDSNaslov_T2__">'List1'!$A$374:$I$374</definedName>
    <definedName name="__CDSNaslov_T3__">'List1'!$A$433:$I$433</definedName>
    <definedName name="__Main__">'List1'!$A$1:$I$440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<sst xmlns="http://schemas.openxmlformats.org/spreadsheetml/2006/main" count="798" uniqueCount="149">
  <si>
    <t>3</t>
  </si>
  <si>
    <t>4</t>
  </si>
  <si>
    <t>7</t>
  </si>
  <si>
    <t>12</t>
  </si>
  <si>
    <t>31</t>
  </si>
  <si>
    <t>43</t>
  </si>
  <si>
    <t>51</t>
  </si>
  <si>
    <t>52</t>
  </si>
  <si>
    <t>55</t>
  </si>
  <si>
    <t>61</t>
  </si>
  <si>
    <t>111</t>
  </si>
  <si>
    <t>112</t>
  </si>
  <si>
    <t>113</t>
  </si>
  <si>
    <t>114</t>
  </si>
  <si>
    <t>115</t>
  </si>
  <si>
    <t>563</t>
  </si>
  <si>
    <t>3111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</si>
  <si>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</si>
  <si>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</si>
  <si>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</si>
  <si>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</si>
  <si>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</si>
  <si>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</si>
  <si>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</si>
  <si>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</si>
  <si>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</si>
  <si>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</si>
  <si>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</si>
  <si>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</si>
  <si>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</si>
  <si>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</si>
  <si>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</si>
  <si>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</si>
  <si>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</si>
  <si>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</si>
  <si>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</si>
  <si>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</si>
  <si>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</si>
  <si>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</si>
  <si>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</si>
  <si>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3292</t>
  </si>
  <si>
    <t>3293</t>
  </si>
  <si>
    <t>3294</t>
  </si>
  <si>
    <t>3295</t>
  </si>
  <si>
    <t>3296</t>
  </si>
  <si>
    <t>3299</t>
  </si>
  <si>
    <t>3421</t>
  </si>
  <si>
    <t>3431</t>
  </si>
  <si>
    <t>3432</t>
  </si>
  <si>
    <t>3433</t>
  </si>
  <si>
    <t>3434</t>
  </si>
  <si>
    <t>3721</t>
  </si>
  <si>
    <t>3722</t>
  </si>
  <si>
    <t>3811</t>
  </si>
  <si>
    <t>3831</t>
  </si>
  <si>
    <t>3832</t>
  </si>
  <si>
    <t>4123</t>
  </si>
  <si>
    <t>4211</t>
  </si>
  <si>
    <t>4212</t>
  </si>
  <si>
    <t>4214</t>
  </si>
  <si>
    <t>4221</t>
  </si>
  <si>
    <t>4222</t>
  </si>
  <si>
    <t>4223</t>
  </si>
  <si>
    <t>4226</t>
  </si>
  <si>
    <t>4227</t>
  </si>
  <si>
    <t>4241</t>
  </si>
  <si>
    <t>4262</t>
  </si>
  <si>
    <t>4511</t>
  </si>
  <si>
    <t>Plan</t>
  </si>
  <si>
    <t>Izvori</t>
  </si>
  <si>
    <t>Knjige</t>
  </si>
  <si>
    <t>Licence</t>
  </si>
  <si>
    <t>Donacije</t>
  </si>
  <si>
    <t>Energija</t>
  </si>
  <si>
    <t>DP-novaci</t>
  </si>
  <si>
    <t>DP-znanost</t>
  </si>
  <si>
    <t>SVEUKUPNO:</t>
  </si>
  <si>
    <t>Ostale usluge</t>
  </si>
  <si>
    <t>EU Fond (EFRR)</t>
  </si>
  <si>
    <t>Reprezentacija</t>
  </si>
  <si>
    <t>Zatezne kamate</t>
  </si>
  <si>
    <t>Konto 1. razina</t>
  </si>
  <si>
    <t>Konto 4. razina</t>
  </si>
  <si>
    <t>Prodaja stanova</t>
  </si>
  <si>
    <t>DP-redovna djel.</t>
  </si>
  <si>
    <t>Komunalne usluge</t>
  </si>
  <si>
    <t>Poslovni objekti</t>
  </si>
  <si>
    <t>Stambeni objekti</t>
  </si>
  <si>
    <t>DP-part.studenata</t>
  </si>
  <si>
    <t>Izvršenje</t>
  </si>
  <si>
    <t>Pomoći EU</t>
  </si>
  <si>
    <t>DP-ostali programi</t>
  </si>
  <si>
    <t>Premije osiguranja</t>
  </si>
  <si>
    <t>Rashodi poslovanja</t>
  </si>
  <si>
    <t>Pristojbe i naknade</t>
  </si>
  <si>
    <t>Neutrošeno</t>
  </si>
  <si>
    <t>Iz vlastitih prihoda</t>
  </si>
  <si>
    <t>Materijal i sirovine</t>
  </si>
  <si>
    <t>Prihodi po pos.potr.</t>
  </si>
  <si>
    <t>Komunikacijska oprema</t>
  </si>
  <si>
    <t>Zakupnine i najamnine</t>
  </si>
  <si>
    <t>% izvršenja</t>
  </si>
  <si>
    <t>Sitni inventar i auto gume</t>
  </si>
  <si>
    <t>Sportska i glazbena oprema</t>
  </si>
  <si>
    <t>Ostali rashodi za zaposlene</t>
  </si>
  <si>
    <t>Intelektualne i osobne usluge</t>
  </si>
  <si>
    <t>Računalne usluge</t>
  </si>
  <si>
    <t>Zdravstvene i veterinarske usluge</t>
  </si>
  <si>
    <t>Članarine i norme</t>
  </si>
  <si>
    <t>sredstva za pomoć</t>
  </si>
  <si>
    <t>Pomoći grad.i žup.</t>
  </si>
  <si>
    <t>Službena putovanja</t>
  </si>
  <si>
    <t>Ukupno raspoloživo</t>
  </si>
  <si>
    <t>Ostali nespomenuti rashodi poslovanja</t>
  </si>
  <si>
    <t>Ostali nespomenuti financijski rashodi</t>
  </si>
  <si>
    <t>Rashodi za nabavu nefinancijske imovine</t>
  </si>
  <si>
    <t>Plaće za redovan rad</t>
  </si>
  <si>
    <t>Refund. iz pomoći EU</t>
  </si>
  <si>
    <t>Bankarske usluge i usluge platnog prometa</t>
  </si>
  <si>
    <t>Doprinosi za obvezno zdravstveno osiguranje</t>
  </si>
  <si>
    <t>Tekuće donacije u novcu</t>
  </si>
  <si>
    <t>Uredski materijal i ostali materijalni rashodi</t>
  </si>
  <si>
    <t>Penali, ležarine i drugo</t>
  </si>
  <si>
    <t>Ostali građevinski objekti</t>
  </si>
  <si>
    <t>Troškovi sudskih postupaka</t>
  </si>
  <si>
    <t>Uredska oprema i namještaj</t>
  </si>
  <si>
    <t>Ulaganja u računalne programe</t>
  </si>
  <si>
    <t>Oprema za održavanje i zaštitu</t>
  </si>
  <si>
    <t>Usluge promidžbe i informiranja</t>
  </si>
  <si>
    <t>SVEUČILIŠTE JURJA DOBRILE U PULI</t>
  </si>
  <si>
    <t>Stručno usavršavanje zaposlenika</t>
  </si>
  <si>
    <t>Usluge telefona, pošte i prijevoza</t>
  </si>
  <si>
    <t>Ostale naknade troškova zaposlenima</t>
  </si>
  <si>
    <t>Naknade građanima i kućanstvima u novcu</t>
  </si>
  <si>
    <t>Naknade šteta pravnim i fizičkim osobama</t>
  </si>
  <si>
    <t>Naknade građanima i kućanstvima u naravi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</si>
  <si>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</si>
  <si>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</si>
  <si>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</si>
  <si>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</si>
  <si>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Uređaji, strojevi i oprema za ostale namjene</t>
  </si>
  <si>
    <t>Naknade za prijevoz, za rad na terenu i odvojeni život</t>
  </si>
  <si>
    <t>Doprinosi za obvezno osiguranje u slučaju nezaposlenosti</t>
  </si>
  <si>
    <t>Materijal i dijelovi za tekuće i investicijsko održavanje</t>
  </si>
  <si>
    <t>Negativne tečajne razlike i razlike zbog primjene valutne klauzule</t>
  </si>
  <si>
    <t>Kamate za primlj.kredite i zajmove od međ.org., inst. i tijela EU te inoz.vlada</t>
  </si>
  <si>
    <t>PLAN RASHODA ZA 2016. GODINU</t>
  </si>
  <si>
    <t>Ostvareni višak iz prethodnih godina</t>
  </si>
  <si>
    <t>I IZVRŠENJE PLANA RASHODA ZA RAZDOBLJE:  01. SIJEČANJ 2016. - 31. PROSINAC 2016. GODINE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</si>
</sst>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64" fontId="50" fillId="0" borderId="0" xfId="0" applyNumberFormat="1" applyFont="1" applyAlignment="1">
      <alignment/>
    </xf>
    <xf numFmtId="164" fontId="49" fillId="0" borderId="0" xfId="0" applyNumberFormat="1" applyFont="1" applyAlignment="1">
      <alignment horizontal="right"/>
    </xf>
    <xf numFmtId="0" fontId="52" fillId="33" borderId="10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53" fillId="34" borderId="0" xfId="0" applyFont="1" applyFill="1" applyBorder="1" applyAlignment="1">
      <alignment/>
    </xf>
    <xf numFmtId="0" fontId="54" fillId="33" borderId="0" xfId="0" applyFont="1" applyFill="1" applyBorder="1" applyAlignment="1">
      <alignment vertical="center"/>
    </xf>
    <xf numFmtId="164" fontId="54" fillId="33" borderId="0" xfId="0" applyNumberFormat="1" applyFont="1" applyFill="1" applyBorder="1" applyAlignment="1">
      <alignment vertical="center"/>
    </xf>
    <xf numFmtId="0" fontId="55" fillId="34" borderId="0" xfId="0" applyFont="1" applyFill="1" applyBorder="1" applyAlignment="1">
      <alignment/>
    </xf>
    <xf numFmtId="164" fontId="55" fillId="34" borderId="0" xfId="0" applyNumberFormat="1" applyFont="1" applyFill="1" applyBorder="1" applyAlignment="1">
      <alignment/>
    </xf>
    <xf numFmtId="164" fontId="53" fillId="34" borderId="0" xfId="0" applyNumberFormat="1" applyFont="1" applyFill="1" applyBorder="1" applyAlignment="1">
      <alignment/>
    </xf>
    <xf numFmtId="10" fontId="49" fillId="0" borderId="0" xfId="0" applyNumberFormat="1" applyFont="1" applyAlignment="1">
      <alignment horizontal="right"/>
    </xf>
    <xf numFmtId="10" fontId="55" fillId="34" borderId="0" xfId="0" applyNumberFormat="1" applyFont="1" applyFill="1" applyBorder="1" applyAlignment="1">
      <alignment horizontal="right"/>
    </xf>
    <xf numFmtId="10" fontId="53" fillId="34" borderId="0" xfId="0" applyNumberFormat="1" applyFont="1" applyFill="1" applyBorder="1" applyAlignment="1">
      <alignment horizontal="right"/>
    </xf>
    <xf numFmtId="10" fontId="50" fillId="0" borderId="0" xfId="0" applyNumberFormat="1" applyFont="1" applyAlignment="1">
      <alignment horizontal="right"/>
    </xf>
    <xf numFmtId="10" fontId="54" fillId="33" borderId="0" xfId="0" applyNumberFormat="1" applyFont="1" applyFill="1" applyBorder="1" applyAlignment="1">
      <alignment horizontal="right" vertical="center"/>
    </xf>
    <xf numFmtId="0" fontId="56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right"/>
    </xf>
    <xf numFmtId="0" fontId="57" fillId="33" borderId="12" xfId="0" applyFont="1" applyFill="1" applyBorder="1" applyAlignment="1">
      <alignment horizontal="center" wrapText="1"/>
    </xf>
    <xf numFmtId="0" fontId="57" fillId="33" borderId="10" xfId="0" applyFont="1" applyFill="1" applyBorder="1" applyAlignment="1">
      <alignment horizontal="center" wrapText="1"/>
    </xf>
    <xf numFmtId="0" fontId="57" fillId="33" borderId="13" xfId="0" applyFont="1" applyFill="1" applyBorder="1" applyAlignment="1">
      <alignment horizontal="center" wrapText="1"/>
    </xf>
    <xf numFmtId="0" fontId="57" fillId="33" borderId="14" xfId="0" applyFont="1" applyFill="1" applyBorder="1" applyAlignment="1">
      <alignment horizontal="center" wrapText="1"/>
    </xf>
    <xf numFmtId="0" fontId="57" fillId="33" borderId="0" xfId="0" applyFont="1" applyFill="1" applyAlignment="1">
      <alignment/>
    </xf>
    <xf numFmtId="164" fontId="50" fillId="0" borderId="0" xfId="0" applyNumberFormat="1" applyFont="1" applyAlignment="1">
      <alignment horizontal="right"/>
    </xf>
    <xf numFmtId="164" fontId="57" fillId="33" borderId="0" xfId="0" applyNumberFormat="1" applyFont="1" applyFill="1" applyAlignment="1">
      <alignment horizontal="right"/>
    </xf>
    <xf numFmtId="0" fontId="50" fillId="0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2" fillId="33" borderId="14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8" fillId="33" borderId="19" xfId="0" applyFont="1" applyFill="1" applyBorder="1" applyAlignment="1">
      <alignment horizontal="center"/>
    </xf>
    <xf numFmtId="0" fontId="55" fillId="34" borderId="20" xfId="0" applyFont="1" applyFill="1" applyBorder="1" applyAlignment="1">
      <alignment/>
    </xf>
    <xf numFmtId="0" fontId="53" fillId="34" borderId="20" xfId="0" applyFont="1" applyFill="1" applyBorder="1" applyAlignment="1">
      <alignment/>
    </xf>
    <xf numFmtId="0" fontId="50" fillId="0" borderId="20" xfId="0" applyFont="1" applyBorder="1" applyAlignment="1">
      <alignment/>
    </xf>
    <xf numFmtId="0" fontId="50" fillId="0" borderId="0" xfId="0" applyFont="1" applyBorder="1" applyAlignment="1">
      <alignment/>
    </xf>
    <xf numFmtId="0" fontId="59" fillId="0" borderId="0" xfId="0" applyFont="1" applyAlignment="1">
      <alignment horizontal="right"/>
    </xf>
    <xf numFmtId="0" fontId="52" fillId="33" borderId="10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9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7.140625" style="0" customWidth="1"/>
    <col min="3" max="3" width="37.8515625" style="0" customWidth="1"/>
    <col min="4" max="6" width="23.7109375" style="0" customWidth="1"/>
    <col min="7" max="7" width="22.421875" style="0" customWidth="1"/>
    <col min="8" max="8" width="11.140625" style="0" hidden="1" customWidth="1"/>
    <col min="9" max="9" width="6.7109375" style="0" hidden="1" customWidth="1"/>
  </cols>
  <sheetData>
    <row r="1" ht="15">
      <c r="I1" s="42"/>
    </row>
    <row r="2" spans="1:9" ht="18">
      <c r="A2" s="20" t="s">
        <v>129</v>
      </c>
      <c r="B2" s="3"/>
      <c r="C2" s="3"/>
      <c r="D2" s="3"/>
      <c r="E2" s="3"/>
      <c r="F2" s="3"/>
      <c r="G2" s="3"/>
      <c r="H2" s="3"/>
      <c r="I2" s="21"/>
    </row>
    <row r="3" spans="1:9" ht="20.25" customHeight="1">
      <c r="A3" s="50" t="s">
        <v>146</v>
      </c>
      <c r="B3" s="50"/>
      <c r="C3" s="50"/>
      <c r="D3" s="50"/>
      <c r="E3" s="50"/>
      <c r="F3" s="50"/>
      <c r="G3" s="50"/>
      <c r="H3" s="50"/>
      <c r="I3" s="50"/>
    </row>
    <row r="4" spans="1:9" ht="20.25" customHeight="1">
      <c r="A4" s="50" t="s">
        <v>148</v>
      </c>
      <c r="B4" s="50"/>
      <c r="C4" s="50"/>
      <c r="D4" s="50"/>
      <c r="E4" s="50"/>
      <c r="F4" s="50"/>
      <c r="G4" s="50"/>
      <c r="H4" s="50"/>
      <c r="I4" s="50"/>
    </row>
    <row r="5" spans="1:9" ht="15">
      <c r="A5" s="19"/>
      <c r="B5" s="2"/>
      <c r="C5" s="2"/>
      <c r="D5" s="2"/>
      <c r="E5" s="2"/>
      <c r="F5" s="2"/>
      <c r="G5" s="2"/>
      <c r="H5" s="2"/>
      <c r="I5" s="2"/>
    </row>
    <row r="6" spans="1:9" ht="25.5">
      <c r="A6" s="44" t="s">
        <v>69</v>
      </c>
      <c r="B6" s="44" t="s">
        <v>82</v>
      </c>
      <c r="C6" s="44" t="str">
        <f>CONCATENATE("Naziv ",,B6)</f>
        <v>Naziv Konto 4. razina</v>
      </c>
      <c r="D6" s="45" t="s">
        <v>68</v>
      </c>
      <c r="E6" s="44" t="s">
        <v>147</v>
      </c>
      <c r="F6" s="44" t="s">
        <v>112</v>
      </c>
      <c r="G6" s="45" t="s">
        <v>89</v>
      </c>
      <c r="H6" s="35" t="s">
        <v>101</v>
      </c>
      <c r="I6" s="35" t="s">
        <v>95</v>
      </c>
    </row>
    <row r="7" spans="1:9" ht="15.75" customHeight="1">
      <c r="A7" s="37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</row>
    <row r="8" spans="1:9" ht="23.25" customHeight="1">
      <c r="A8" s="38" t="s">
        <v>10</v>
      </c>
      <c r="B8" s="38" t="s">
        <v>84</v>
      </c>
      <c r="C8" s="11"/>
      <c r="D8" s="12">
        <f>SUBTOTAL(9,D9:D50)</f>
        <v>41690275</v>
      </c>
      <c r="E8" s="12">
        <f>SUBTOTAL(9,E9:E50)</f>
        <v>0</v>
      </c>
      <c r="F8" s="12">
        <f>SUBTOTAL(9,F9:F50)</f>
        <v>41690275</v>
      </c>
      <c r="G8" s="12">
        <f>SUBTOTAL(9,G9:G50)</f>
        <v>41232967.22000001</v>
      </c>
      <c r="H8" s="15">
        <f>IF(D8&lt;&gt;0,G8/D8,"***")</f>
        <v>0.9890308284126217</v>
      </c>
      <c r="I8" s="12">
        <f>SUBTOTAL(9,I9:I50)</f>
        <v>457307.7800000011</v>
      </c>
    </row>
    <row r="9" spans="1:9" ht="30" customHeight="1" hidden="1">
      <c r="A9" s="39"/>
      <c r="B9" s="8"/>
      <c r="C9" s="8"/>
      <c r="D9" s="13"/>
      <c r="E9" s="13"/>
      <c r="F9" s="13"/>
      <c r="G9" s="13"/>
      <c r="H9" s="16"/>
      <c r="I9" s="13"/>
    </row>
    <row r="10" spans="1:9" ht="15">
      <c r="A10" s="40"/>
      <c r="B10" s="1" t="s">
        <v>16</v>
      </c>
      <c r="C10" s="1" t="s">
        <v>116</v>
      </c>
      <c r="D10" s="5">
        <v>33646178</v>
      </c>
      <c r="E10" s="5">
        <v>0</v>
      </c>
      <c r="F10" s="5">
        <f aca="true" t="shared" si="0" ref="F10:F49">D10+E10</f>
        <v>33646178</v>
      </c>
      <c r="G10" s="5">
        <v>33127682.88</v>
      </c>
      <c r="H10" s="14">
        <f aca="true" t="shared" si="1" ref="H10:H49">IF(F10&lt;&gt;0,G10/F10,"***")</f>
        <v>0.9845897765862143</v>
      </c>
      <c r="I10" s="5">
        <f aca="true" t="shared" si="2" ref="I10:I49">F10-G10</f>
        <v>518495.12000000104</v>
      </c>
    </row>
    <row r="11" spans="1:9" ht="15">
      <c r="A11" s="40"/>
      <c r="B11" s="1" t="s">
        <v>17</v>
      </c>
      <c r="C11" s="1" t="s">
        <v>104</v>
      </c>
      <c r="D11" s="5">
        <v>657601</v>
      </c>
      <c r="E11" s="5">
        <v>0</v>
      </c>
      <c r="F11" s="5">
        <f t="shared" si="0"/>
        <v>657601</v>
      </c>
      <c r="G11" s="5">
        <v>901882.36</v>
      </c>
      <c r="H11" s="14">
        <f t="shared" si="1"/>
        <v>1.3714735226984143</v>
      </c>
      <c r="I11" s="5">
        <f t="shared" si="2"/>
        <v>-244281.36</v>
      </c>
    </row>
    <row r="12" spans="1:9" ht="15">
      <c r="A12" s="40"/>
      <c r="B12" s="1" t="s">
        <v>18</v>
      </c>
      <c r="C12" s="1" t="s">
        <v>119</v>
      </c>
      <c r="D12" s="5">
        <v>5154910</v>
      </c>
      <c r="E12" s="5">
        <v>0</v>
      </c>
      <c r="F12" s="5">
        <f t="shared" si="0"/>
        <v>5154910</v>
      </c>
      <c r="G12" s="5">
        <v>5134792.92</v>
      </c>
      <c r="H12" s="14">
        <f t="shared" si="1"/>
        <v>0.9960974915177956</v>
      </c>
      <c r="I12" s="5">
        <f t="shared" si="2"/>
        <v>20117.080000000075</v>
      </c>
    </row>
    <row r="13" spans="1:9" ht="15">
      <c r="A13" s="40"/>
      <c r="B13" s="1" t="s">
        <v>19</v>
      </c>
      <c r="C13" s="1" t="s">
        <v>142</v>
      </c>
      <c r="D13" s="5">
        <v>565181</v>
      </c>
      <c r="E13" s="5">
        <v>0</v>
      </c>
      <c r="F13" s="5">
        <f t="shared" si="0"/>
        <v>565181</v>
      </c>
      <c r="G13" s="5">
        <v>563172.55</v>
      </c>
      <c r="H13" s="14">
        <f t="shared" si="1"/>
        <v>0.9964463596617722</v>
      </c>
      <c r="I13" s="5">
        <f t="shared" si="2"/>
        <v>2008.4499999999534</v>
      </c>
    </row>
    <row r="14" spans="1:9" ht="15">
      <c r="A14" s="40"/>
      <c r="B14" s="1" t="s">
        <v>20</v>
      </c>
      <c r="C14" s="1" t="s">
        <v>111</v>
      </c>
      <c r="D14" s="5">
        <v>12058.2</v>
      </c>
      <c r="E14" s="5">
        <v>0</v>
      </c>
      <c r="F14" s="5">
        <f t="shared" si="0"/>
        <v>12058.2</v>
      </c>
      <c r="G14" s="5">
        <v>12058.2</v>
      </c>
      <c r="H14" s="14">
        <f t="shared" si="1"/>
        <v>1</v>
      </c>
      <c r="I14" s="5">
        <f t="shared" si="2"/>
        <v>0</v>
      </c>
    </row>
    <row r="15" spans="1:9" ht="15">
      <c r="A15" s="40"/>
      <c r="B15" s="1" t="s">
        <v>21</v>
      </c>
      <c r="C15" s="1" t="s">
        <v>141</v>
      </c>
      <c r="D15" s="5">
        <v>564833</v>
      </c>
      <c r="E15" s="5">
        <v>0</v>
      </c>
      <c r="F15" s="5">
        <f t="shared" si="0"/>
        <v>564833</v>
      </c>
      <c r="G15" s="5">
        <v>623169.92</v>
      </c>
      <c r="H15" s="14">
        <f t="shared" si="1"/>
        <v>1.1032817133559831</v>
      </c>
      <c r="I15" s="5">
        <f t="shared" si="2"/>
        <v>-58336.92000000004</v>
      </c>
    </row>
    <row r="16" spans="1:9" ht="15">
      <c r="A16" s="40"/>
      <c r="B16" s="1" t="s">
        <v>22</v>
      </c>
      <c r="C16" s="1" t="s">
        <v>130</v>
      </c>
      <c r="D16" s="5">
        <v>5306.85</v>
      </c>
      <c r="E16" s="5">
        <v>0</v>
      </c>
      <c r="F16" s="5">
        <f t="shared" si="0"/>
        <v>5306.85</v>
      </c>
      <c r="G16" s="5">
        <v>5306.85</v>
      </c>
      <c r="H16" s="14">
        <f t="shared" si="1"/>
        <v>1</v>
      </c>
      <c r="I16" s="5">
        <f t="shared" si="2"/>
        <v>0</v>
      </c>
    </row>
    <row r="17" spans="1:9" ht="15">
      <c r="A17" s="40"/>
      <c r="B17" s="1" t="s">
        <v>23</v>
      </c>
      <c r="C17" s="1" t="s">
        <v>132</v>
      </c>
      <c r="D17" s="5">
        <v>0</v>
      </c>
      <c r="E17" s="5">
        <v>0</v>
      </c>
      <c r="F17" s="5">
        <f t="shared" si="0"/>
        <v>0</v>
      </c>
      <c r="G17" s="5">
        <v>0</v>
      </c>
      <c r="H17" s="14" t="str">
        <f t="shared" si="1"/>
        <v>***</v>
      </c>
      <c r="I17" s="5">
        <f t="shared" si="2"/>
        <v>0</v>
      </c>
    </row>
    <row r="18" spans="1:9" ht="15">
      <c r="A18" s="40"/>
      <c r="B18" s="1" t="s">
        <v>24</v>
      </c>
      <c r="C18" s="1" t="s">
        <v>121</v>
      </c>
      <c r="D18" s="5">
        <v>205.14</v>
      </c>
      <c r="E18" s="5">
        <v>0</v>
      </c>
      <c r="F18" s="5">
        <f t="shared" si="0"/>
        <v>205.14</v>
      </c>
      <c r="G18" s="5">
        <v>1323.84</v>
      </c>
      <c r="H18" s="14">
        <f t="shared" si="1"/>
        <v>6.453348932436385</v>
      </c>
      <c r="I18" s="5">
        <f t="shared" si="2"/>
        <v>-1118.6999999999998</v>
      </c>
    </row>
    <row r="19" spans="1:9" ht="15">
      <c r="A19" s="40"/>
      <c r="B19" s="1" t="s">
        <v>25</v>
      </c>
      <c r="C19" s="1" t="s">
        <v>97</v>
      </c>
      <c r="D19" s="5">
        <v>0</v>
      </c>
      <c r="E19" s="5">
        <v>0</v>
      </c>
      <c r="F19" s="5">
        <f t="shared" si="0"/>
        <v>0</v>
      </c>
      <c r="G19" s="5">
        <v>0</v>
      </c>
      <c r="H19" s="14" t="str">
        <f t="shared" si="1"/>
        <v>***</v>
      </c>
      <c r="I19" s="5">
        <f t="shared" si="2"/>
        <v>0</v>
      </c>
    </row>
    <row r="20" spans="1:9" ht="15">
      <c r="A20" s="40"/>
      <c r="B20" s="1" t="s">
        <v>26</v>
      </c>
      <c r="C20" s="1" t="s">
        <v>73</v>
      </c>
      <c r="D20" s="5">
        <v>0</v>
      </c>
      <c r="E20" s="5">
        <v>0</v>
      </c>
      <c r="F20" s="5">
        <f t="shared" si="0"/>
        <v>0</v>
      </c>
      <c r="G20" s="5">
        <v>0</v>
      </c>
      <c r="H20" s="14" t="str">
        <f t="shared" si="1"/>
        <v>***</v>
      </c>
      <c r="I20" s="5">
        <f t="shared" si="2"/>
        <v>0</v>
      </c>
    </row>
    <row r="21" spans="1:9" ht="15">
      <c r="A21" s="40"/>
      <c r="B21" s="1" t="s">
        <v>27</v>
      </c>
      <c r="C21" s="1" t="s">
        <v>143</v>
      </c>
      <c r="D21" s="5">
        <v>0</v>
      </c>
      <c r="E21" s="5">
        <v>0</v>
      </c>
      <c r="F21" s="5">
        <f t="shared" si="0"/>
        <v>0</v>
      </c>
      <c r="G21" s="5">
        <v>0</v>
      </c>
      <c r="H21" s="14" t="str">
        <f t="shared" si="1"/>
        <v>***</v>
      </c>
      <c r="I21" s="5">
        <f t="shared" si="2"/>
        <v>0</v>
      </c>
    </row>
    <row r="22" spans="1:9" ht="15">
      <c r="A22" s="40"/>
      <c r="B22" s="1" t="s">
        <v>28</v>
      </c>
      <c r="C22" s="1" t="s">
        <v>102</v>
      </c>
      <c r="D22" s="5">
        <v>0</v>
      </c>
      <c r="E22" s="5">
        <v>0</v>
      </c>
      <c r="F22" s="5">
        <f t="shared" si="0"/>
        <v>0</v>
      </c>
      <c r="G22" s="5">
        <v>0</v>
      </c>
      <c r="H22" s="14" t="str">
        <f t="shared" si="1"/>
        <v>***</v>
      </c>
      <c r="I22" s="5">
        <f t="shared" si="2"/>
        <v>0</v>
      </c>
    </row>
    <row r="23" spans="1:9" ht="15">
      <c r="A23" s="40"/>
      <c r="B23" s="1" t="s">
        <v>29</v>
      </c>
      <c r="C23" s="1" t="s">
        <v>136</v>
      </c>
      <c r="D23" s="5">
        <v>0</v>
      </c>
      <c r="E23" s="5">
        <v>0</v>
      </c>
      <c r="F23" s="5">
        <f t="shared" si="0"/>
        <v>0</v>
      </c>
      <c r="G23" s="5">
        <v>0</v>
      </c>
      <c r="H23" s="14" t="str">
        <f t="shared" si="1"/>
        <v>***</v>
      </c>
      <c r="I23" s="5">
        <f t="shared" si="2"/>
        <v>0</v>
      </c>
    </row>
    <row r="24" spans="1:9" ht="15">
      <c r="A24" s="40"/>
      <c r="B24" s="1" t="s">
        <v>30</v>
      </c>
      <c r="C24" s="1" t="s">
        <v>131</v>
      </c>
      <c r="D24" s="5">
        <v>6500</v>
      </c>
      <c r="E24" s="5">
        <v>0</v>
      </c>
      <c r="F24" s="5">
        <f t="shared" si="0"/>
        <v>6500</v>
      </c>
      <c r="G24" s="5">
        <v>8672.58</v>
      </c>
      <c r="H24" s="14">
        <f t="shared" si="1"/>
        <v>1.3342430769230769</v>
      </c>
      <c r="I24" s="5">
        <f t="shared" si="2"/>
        <v>-2172.58</v>
      </c>
    </row>
    <row r="25" spans="1:9" ht="15">
      <c r="A25" s="40"/>
      <c r="B25" s="1" t="s">
        <v>31</v>
      </c>
      <c r="C25" s="1" t="s">
        <v>138</v>
      </c>
      <c r="D25" s="5">
        <v>0</v>
      </c>
      <c r="E25" s="5">
        <v>0</v>
      </c>
      <c r="F25" s="5">
        <f t="shared" si="0"/>
        <v>0</v>
      </c>
      <c r="G25" s="5">
        <v>410</v>
      </c>
      <c r="H25" s="14" t="str">
        <f t="shared" si="1"/>
        <v>***</v>
      </c>
      <c r="I25" s="5">
        <f t="shared" si="2"/>
        <v>-410</v>
      </c>
    </row>
    <row r="26" spans="1:9" ht="15">
      <c r="A26" s="40"/>
      <c r="B26" s="1" t="s">
        <v>32</v>
      </c>
      <c r="C26" s="1" t="s">
        <v>128</v>
      </c>
      <c r="D26" s="5">
        <v>589.5</v>
      </c>
      <c r="E26" s="5">
        <v>0</v>
      </c>
      <c r="F26" s="5">
        <f t="shared" si="0"/>
        <v>589.5</v>
      </c>
      <c r="G26" s="5">
        <v>889.5</v>
      </c>
      <c r="H26" s="14">
        <f t="shared" si="1"/>
        <v>1.508905852417303</v>
      </c>
      <c r="I26" s="5">
        <f t="shared" si="2"/>
        <v>-300</v>
      </c>
    </row>
    <row r="27" spans="1:9" ht="15">
      <c r="A27" s="40"/>
      <c r="B27" s="1" t="s">
        <v>33</v>
      </c>
      <c r="C27" s="1" t="s">
        <v>85</v>
      </c>
      <c r="D27" s="5">
        <v>0</v>
      </c>
      <c r="E27" s="5">
        <v>0</v>
      </c>
      <c r="F27" s="5">
        <f t="shared" si="0"/>
        <v>0</v>
      </c>
      <c r="G27" s="5">
        <v>0</v>
      </c>
      <c r="H27" s="14" t="str">
        <f t="shared" si="1"/>
        <v>***</v>
      </c>
      <c r="I27" s="5">
        <f t="shared" si="2"/>
        <v>0</v>
      </c>
    </row>
    <row r="28" spans="1:9" ht="15">
      <c r="A28" s="40"/>
      <c r="B28" s="1" t="s">
        <v>34</v>
      </c>
      <c r="C28" s="1" t="s">
        <v>100</v>
      </c>
      <c r="D28" s="5">
        <v>0</v>
      </c>
      <c r="E28" s="5">
        <v>0</v>
      </c>
      <c r="F28" s="5">
        <f t="shared" si="0"/>
        <v>0</v>
      </c>
      <c r="G28" s="5">
        <v>0</v>
      </c>
      <c r="H28" s="14" t="str">
        <f t="shared" si="1"/>
        <v>***</v>
      </c>
      <c r="I28" s="5">
        <f t="shared" si="2"/>
        <v>0</v>
      </c>
    </row>
    <row r="29" spans="1:9" ht="15">
      <c r="A29" s="40"/>
      <c r="B29" s="1" t="s">
        <v>35</v>
      </c>
      <c r="C29" s="1" t="s">
        <v>107</v>
      </c>
      <c r="D29" s="5">
        <v>21589</v>
      </c>
      <c r="E29" s="5">
        <v>0</v>
      </c>
      <c r="F29" s="5">
        <f t="shared" si="0"/>
        <v>21589</v>
      </c>
      <c r="G29" s="5">
        <v>21589</v>
      </c>
      <c r="H29" s="14">
        <f t="shared" si="1"/>
        <v>1</v>
      </c>
      <c r="I29" s="5">
        <f t="shared" si="2"/>
        <v>0</v>
      </c>
    </row>
    <row r="30" spans="1:9" ht="15">
      <c r="A30" s="40"/>
      <c r="B30" s="1" t="s">
        <v>36</v>
      </c>
      <c r="C30" s="1" t="s">
        <v>105</v>
      </c>
      <c r="D30" s="5">
        <v>17162.47</v>
      </c>
      <c r="E30" s="5">
        <v>0</v>
      </c>
      <c r="F30" s="5">
        <f t="shared" si="0"/>
        <v>17162.47</v>
      </c>
      <c r="G30" s="5">
        <v>0</v>
      </c>
      <c r="H30" s="14">
        <f t="shared" si="1"/>
        <v>0</v>
      </c>
      <c r="I30" s="5">
        <f t="shared" si="2"/>
        <v>17162.47</v>
      </c>
    </row>
    <row r="31" spans="1:9" ht="15">
      <c r="A31" s="40"/>
      <c r="B31" s="1" t="s">
        <v>37</v>
      </c>
      <c r="C31" s="1" t="s">
        <v>106</v>
      </c>
      <c r="D31" s="5">
        <v>0</v>
      </c>
      <c r="E31" s="5">
        <v>0</v>
      </c>
      <c r="F31" s="5">
        <f t="shared" si="0"/>
        <v>0</v>
      </c>
      <c r="G31" s="5">
        <v>0</v>
      </c>
      <c r="H31" s="14" t="str">
        <f t="shared" si="1"/>
        <v>***</v>
      </c>
      <c r="I31" s="5">
        <f t="shared" si="2"/>
        <v>0</v>
      </c>
    </row>
    <row r="32" spans="1:9" ht="15">
      <c r="A32" s="40"/>
      <c r="B32" s="1" t="s">
        <v>38</v>
      </c>
      <c r="C32" s="1" t="s">
        <v>77</v>
      </c>
      <c r="D32" s="5">
        <v>29678.16</v>
      </c>
      <c r="E32" s="5">
        <v>0</v>
      </c>
      <c r="F32" s="5">
        <f t="shared" si="0"/>
        <v>29678.16</v>
      </c>
      <c r="G32" s="5">
        <v>55840.63</v>
      </c>
      <c r="H32" s="14">
        <f t="shared" si="1"/>
        <v>1.8815394889710142</v>
      </c>
      <c r="I32" s="5">
        <f t="shared" si="2"/>
        <v>-26162.469999999998</v>
      </c>
    </row>
    <row r="33" spans="1:9" ht="15">
      <c r="A33" s="40"/>
      <c r="B33" s="1" t="s">
        <v>39</v>
      </c>
      <c r="C33" s="1" t="s">
        <v>139</v>
      </c>
      <c r="D33" s="5">
        <v>18499.68</v>
      </c>
      <c r="E33" s="5">
        <v>0</v>
      </c>
      <c r="F33" s="5">
        <f t="shared" si="0"/>
        <v>18499.68</v>
      </c>
      <c r="G33" s="5">
        <v>18499.68</v>
      </c>
      <c r="H33" s="14">
        <f t="shared" si="1"/>
        <v>1</v>
      </c>
      <c r="I33" s="5">
        <f t="shared" si="2"/>
        <v>0</v>
      </c>
    </row>
    <row r="34" spans="1:9" ht="15">
      <c r="A34" s="40"/>
      <c r="B34" s="1" t="s">
        <v>40</v>
      </c>
      <c r="C34" s="1" t="s">
        <v>92</v>
      </c>
      <c r="D34" s="5">
        <v>0</v>
      </c>
      <c r="E34" s="5">
        <v>0</v>
      </c>
      <c r="F34" s="5">
        <f t="shared" si="0"/>
        <v>0</v>
      </c>
      <c r="G34" s="5">
        <v>0</v>
      </c>
      <c r="H34" s="14" t="str">
        <f t="shared" si="1"/>
        <v>***</v>
      </c>
      <c r="I34" s="5">
        <f t="shared" si="2"/>
        <v>0</v>
      </c>
    </row>
    <row r="35" spans="1:9" ht="15">
      <c r="A35" s="40"/>
      <c r="B35" s="1" t="s">
        <v>41</v>
      </c>
      <c r="C35" s="1" t="s">
        <v>79</v>
      </c>
      <c r="D35" s="5">
        <v>0</v>
      </c>
      <c r="E35" s="5">
        <v>0</v>
      </c>
      <c r="F35" s="5">
        <f t="shared" si="0"/>
        <v>0</v>
      </c>
      <c r="G35" s="5">
        <v>0</v>
      </c>
      <c r="H35" s="14" t="str">
        <f t="shared" si="1"/>
        <v>***</v>
      </c>
      <c r="I35" s="5">
        <f t="shared" si="2"/>
        <v>0</v>
      </c>
    </row>
    <row r="36" spans="1:9" ht="15">
      <c r="A36" s="40"/>
      <c r="B36" s="1" t="s">
        <v>42</v>
      </c>
      <c r="C36" s="1" t="s">
        <v>108</v>
      </c>
      <c r="D36" s="5">
        <v>0</v>
      </c>
      <c r="E36" s="5">
        <v>0</v>
      </c>
      <c r="F36" s="5">
        <f t="shared" si="0"/>
        <v>0</v>
      </c>
      <c r="G36" s="5">
        <v>0</v>
      </c>
      <c r="H36" s="14" t="str">
        <f t="shared" si="1"/>
        <v>***</v>
      </c>
      <c r="I36" s="5">
        <f t="shared" si="2"/>
        <v>0</v>
      </c>
    </row>
    <row r="37" spans="1:9" ht="15">
      <c r="A37" s="40"/>
      <c r="B37" s="1" t="s">
        <v>43</v>
      </c>
      <c r="C37" s="1" t="s">
        <v>94</v>
      </c>
      <c r="D37" s="5">
        <v>80983</v>
      </c>
      <c r="E37" s="5">
        <v>0</v>
      </c>
      <c r="F37" s="5">
        <f t="shared" si="0"/>
        <v>80983</v>
      </c>
      <c r="G37" s="5">
        <v>78434.09</v>
      </c>
      <c r="H37" s="14">
        <f t="shared" si="1"/>
        <v>0.9685253695219984</v>
      </c>
      <c r="I37" s="5">
        <f t="shared" si="2"/>
        <v>2548.9100000000035</v>
      </c>
    </row>
    <row r="38" spans="1:9" ht="15">
      <c r="A38" s="40"/>
      <c r="B38" s="1" t="s">
        <v>45</v>
      </c>
      <c r="C38" s="1" t="s">
        <v>113</v>
      </c>
      <c r="D38" s="5">
        <v>9000</v>
      </c>
      <c r="E38" s="5">
        <v>0</v>
      </c>
      <c r="F38" s="5">
        <f t="shared" si="0"/>
        <v>9000</v>
      </c>
      <c r="G38" s="5">
        <v>0</v>
      </c>
      <c r="H38" s="14">
        <f t="shared" si="1"/>
        <v>0</v>
      </c>
      <c r="I38" s="5">
        <f t="shared" si="2"/>
        <v>9000</v>
      </c>
    </row>
    <row r="39" spans="1:9" ht="15">
      <c r="A39" s="40"/>
      <c r="B39" s="1" t="s">
        <v>47</v>
      </c>
      <c r="C39" s="1" t="s">
        <v>118</v>
      </c>
      <c r="D39" s="5">
        <v>0</v>
      </c>
      <c r="E39" s="5">
        <v>0</v>
      </c>
      <c r="F39" s="5">
        <f t="shared" si="0"/>
        <v>0</v>
      </c>
      <c r="G39" s="5">
        <v>0</v>
      </c>
      <c r="H39" s="14" t="str">
        <f t="shared" si="1"/>
        <v>***</v>
      </c>
      <c r="I39" s="5">
        <f t="shared" si="2"/>
        <v>0</v>
      </c>
    </row>
    <row r="40" spans="1:9" ht="15">
      <c r="A40" s="40"/>
      <c r="B40" s="1" t="s">
        <v>50</v>
      </c>
      <c r="C40" s="1" t="s">
        <v>114</v>
      </c>
      <c r="D40" s="5">
        <v>0</v>
      </c>
      <c r="E40" s="5">
        <v>0</v>
      </c>
      <c r="F40" s="5">
        <f t="shared" si="0"/>
        <v>0</v>
      </c>
      <c r="G40" s="5">
        <v>0</v>
      </c>
      <c r="H40" s="14" t="str">
        <f t="shared" si="1"/>
        <v>***</v>
      </c>
      <c r="I40" s="5">
        <f t="shared" si="2"/>
        <v>0</v>
      </c>
    </row>
    <row r="41" spans="1:9" ht="15">
      <c r="A41" s="40"/>
      <c r="B41" s="1" t="s">
        <v>51</v>
      </c>
      <c r="C41" s="1" t="s">
        <v>133</v>
      </c>
      <c r="D41" s="5">
        <v>0</v>
      </c>
      <c r="E41" s="5">
        <v>0</v>
      </c>
      <c r="F41" s="5">
        <f t="shared" si="0"/>
        <v>0</v>
      </c>
      <c r="G41" s="5">
        <v>0</v>
      </c>
      <c r="H41" s="14" t="str">
        <f t="shared" si="1"/>
        <v>***</v>
      </c>
      <c r="I41" s="5">
        <f t="shared" si="2"/>
        <v>0</v>
      </c>
    </row>
    <row r="42" spans="1:9" ht="15">
      <c r="A42" s="40"/>
      <c r="B42" s="1" t="s">
        <v>52</v>
      </c>
      <c r="C42" s="1" t="s">
        <v>135</v>
      </c>
      <c r="D42" s="5">
        <v>0</v>
      </c>
      <c r="E42" s="5">
        <v>0</v>
      </c>
      <c r="F42" s="5">
        <f t="shared" si="0"/>
        <v>0</v>
      </c>
      <c r="G42" s="5">
        <v>0</v>
      </c>
      <c r="H42" s="14" t="str">
        <f t="shared" si="1"/>
        <v>***</v>
      </c>
      <c r="I42" s="5">
        <f t="shared" si="2"/>
        <v>0</v>
      </c>
    </row>
    <row r="43" spans="1:9" ht="15">
      <c r="A43" s="40"/>
      <c r="B43" s="1" t="s">
        <v>58</v>
      </c>
      <c r="C43" s="1" t="s">
        <v>86</v>
      </c>
      <c r="D43" s="5">
        <v>0</v>
      </c>
      <c r="E43" s="5">
        <v>0</v>
      </c>
      <c r="F43" s="5">
        <f t="shared" si="0"/>
        <v>0</v>
      </c>
      <c r="G43" s="5">
        <v>0</v>
      </c>
      <c r="H43" s="14" t="str">
        <f t="shared" si="1"/>
        <v>***</v>
      </c>
      <c r="I43" s="5">
        <f t="shared" si="2"/>
        <v>0</v>
      </c>
    </row>
    <row r="44" spans="1:9" ht="15">
      <c r="A44" s="40"/>
      <c r="B44" s="1" t="s">
        <v>60</v>
      </c>
      <c r="C44" s="1" t="s">
        <v>125</v>
      </c>
      <c r="D44" s="5">
        <v>0</v>
      </c>
      <c r="E44" s="5">
        <v>0</v>
      </c>
      <c r="F44" s="5">
        <f t="shared" si="0"/>
        <v>0</v>
      </c>
      <c r="G44" s="5">
        <v>0</v>
      </c>
      <c r="H44" s="14" t="str">
        <f t="shared" si="1"/>
        <v>***</v>
      </c>
      <c r="I44" s="5">
        <f t="shared" si="2"/>
        <v>0</v>
      </c>
    </row>
    <row r="45" spans="1:9" ht="15">
      <c r="A45" s="40"/>
      <c r="B45" s="1" t="s">
        <v>62</v>
      </c>
      <c r="C45" s="1" t="s">
        <v>127</v>
      </c>
      <c r="D45" s="5">
        <v>0</v>
      </c>
      <c r="E45" s="5">
        <v>0</v>
      </c>
      <c r="F45" s="5">
        <f t="shared" si="0"/>
        <v>0</v>
      </c>
      <c r="G45" s="5">
        <v>0</v>
      </c>
      <c r="H45" s="14" t="str">
        <f t="shared" si="1"/>
        <v>***</v>
      </c>
      <c r="I45" s="5">
        <f t="shared" si="2"/>
        <v>0</v>
      </c>
    </row>
    <row r="46" spans="1:9" ht="15">
      <c r="A46" s="40"/>
      <c r="B46" s="1" t="s">
        <v>63</v>
      </c>
      <c r="C46" s="1" t="s">
        <v>103</v>
      </c>
      <c r="D46" s="5">
        <v>0</v>
      </c>
      <c r="E46" s="5">
        <v>0</v>
      </c>
      <c r="F46" s="5">
        <f t="shared" si="0"/>
        <v>0</v>
      </c>
      <c r="G46" s="5">
        <v>0</v>
      </c>
      <c r="H46" s="14" t="str">
        <f t="shared" si="1"/>
        <v>***</v>
      </c>
      <c r="I46" s="5">
        <f t="shared" si="2"/>
        <v>0</v>
      </c>
    </row>
    <row r="47" spans="1:9" ht="15">
      <c r="A47" s="40"/>
      <c r="B47" s="1" t="s">
        <v>64</v>
      </c>
      <c r="C47" s="1" t="s">
        <v>140</v>
      </c>
      <c r="D47" s="5">
        <v>0</v>
      </c>
      <c r="E47" s="5">
        <v>0</v>
      </c>
      <c r="F47" s="5">
        <f t="shared" si="0"/>
        <v>0</v>
      </c>
      <c r="G47" s="5">
        <v>0</v>
      </c>
      <c r="H47" s="14" t="str">
        <f t="shared" si="1"/>
        <v>***</v>
      </c>
      <c r="I47" s="5">
        <f t="shared" si="2"/>
        <v>0</v>
      </c>
    </row>
    <row r="48" spans="1:9" ht="15">
      <c r="A48" s="40"/>
      <c r="B48" s="1" t="s">
        <v>65</v>
      </c>
      <c r="C48" s="1" t="s">
        <v>70</v>
      </c>
      <c r="D48" s="5">
        <v>0</v>
      </c>
      <c r="E48" s="5">
        <v>0</v>
      </c>
      <c r="F48" s="5">
        <f t="shared" si="0"/>
        <v>0</v>
      </c>
      <c r="G48" s="5">
        <v>0</v>
      </c>
      <c r="H48" s="14" t="str">
        <f t="shared" si="1"/>
        <v>***</v>
      </c>
      <c r="I48" s="5">
        <f t="shared" si="2"/>
        <v>0</v>
      </c>
    </row>
    <row r="49" spans="1:9" ht="15">
      <c r="A49" s="40"/>
      <c r="B49" s="1" t="s">
        <v>67</v>
      </c>
      <c r="C49" s="1" t="s">
        <v>137</v>
      </c>
      <c r="D49" s="5">
        <v>900000</v>
      </c>
      <c r="E49" s="5">
        <v>0</v>
      </c>
      <c r="F49" s="5">
        <f t="shared" si="0"/>
        <v>900000</v>
      </c>
      <c r="G49" s="5">
        <v>679242.22</v>
      </c>
      <c r="H49" s="14">
        <f t="shared" si="1"/>
        <v>0.7547135777777777</v>
      </c>
      <c r="I49" s="5">
        <f t="shared" si="2"/>
        <v>220757.78000000003</v>
      </c>
    </row>
    <row r="50" spans="1:9" ht="15" hidden="1">
      <c r="A50" s="41"/>
      <c r="B50" s="1"/>
      <c r="C50" s="1"/>
      <c r="D50" s="5"/>
      <c r="E50" s="5"/>
      <c r="F50" s="5"/>
      <c r="G50" s="5"/>
      <c r="H50" s="14"/>
      <c r="I50" s="5"/>
    </row>
    <row r="51" spans="1:9" ht="23.25" customHeight="1">
      <c r="A51" s="38" t="s">
        <v>11</v>
      </c>
      <c r="B51" s="38" t="s">
        <v>74</v>
      </c>
      <c r="C51" s="11"/>
      <c r="D51" s="12">
        <f>SUBTOTAL(9,D52:D59)</f>
        <v>0</v>
      </c>
      <c r="E51" s="12">
        <f>SUBTOTAL(9,E52:E59)</f>
        <v>0</v>
      </c>
      <c r="F51" s="12">
        <f>SUBTOTAL(9,F52:F59)</f>
        <v>0</v>
      </c>
      <c r="G51" s="12">
        <f>SUBTOTAL(9,G52:G59)</f>
        <v>0</v>
      </c>
      <c r="H51" s="15" t="str">
        <f>IF(D51&lt;&gt;0,G51/D51,"***")</f>
        <v>***</v>
      </c>
      <c r="I51" s="12">
        <f>SUBTOTAL(9,I52:I59)</f>
        <v>0</v>
      </c>
    </row>
    <row r="52" spans="1:9" ht="30" customHeight="1" hidden="1">
      <c r="A52" s="39"/>
      <c r="B52" s="8"/>
      <c r="C52" s="8"/>
      <c r="D52" s="13"/>
      <c r="E52" s="13"/>
      <c r="F52" s="13"/>
      <c r="G52" s="13"/>
      <c r="H52" s="16"/>
      <c r="I52" s="13"/>
    </row>
    <row r="53" spans="1:9" ht="15">
      <c r="A53" s="40"/>
      <c r="B53" s="1" t="s">
        <v>16</v>
      </c>
      <c r="C53" s="1" t="s">
        <v>116</v>
      </c>
      <c r="D53" s="5">
        <v>0</v>
      </c>
      <c r="E53" s="5">
        <v>0</v>
      </c>
      <c r="F53" s="5">
        <f aca="true" t="shared" si="3" ref="F53:F58">D53+E53</f>
        <v>0</v>
      </c>
      <c r="G53" s="5">
        <v>0</v>
      </c>
      <c r="H53" s="14" t="str">
        <f aca="true" t="shared" si="4" ref="H53:H58">IF(F53&lt;&gt;0,G53/F53,"***")</f>
        <v>***</v>
      </c>
      <c r="I53" s="5">
        <f aca="true" t="shared" si="5" ref="I53:I58">F53-G53</f>
        <v>0</v>
      </c>
    </row>
    <row r="54" spans="1:9" ht="15">
      <c r="A54" s="40"/>
      <c r="B54" s="1" t="s">
        <v>17</v>
      </c>
      <c r="C54" s="1" t="s">
        <v>104</v>
      </c>
      <c r="D54" s="5">
        <v>0</v>
      </c>
      <c r="E54" s="5">
        <v>0</v>
      </c>
      <c r="F54" s="5">
        <f t="shared" si="3"/>
        <v>0</v>
      </c>
      <c r="G54" s="5">
        <v>0</v>
      </c>
      <c r="H54" s="14" t="str">
        <f t="shared" si="4"/>
        <v>***</v>
      </c>
      <c r="I54" s="5">
        <f t="shared" si="5"/>
        <v>0</v>
      </c>
    </row>
    <row r="55" spans="1:9" ht="15">
      <c r="A55" s="40"/>
      <c r="B55" s="1" t="s">
        <v>18</v>
      </c>
      <c r="C55" s="1" t="s">
        <v>119</v>
      </c>
      <c r="D55" s="5">
        <v>0</v>
      </c>
      <c r="E55" s="5">
        <v>0</v>
      </c>
      <c r="F55" s="5">
        <f t="shared" si="3"/>
        <v>0</v>
      </c>
      <c r="G55" s="5">
        <v>0</v>
      </c>
      <c r="H55" s="14" t="str">
        <f t="shared" si="4"/>
        <v>***</v>
      </c>
      <c r="I55" s="5">
        <f t="shared" si="5"/>
        <v>0</v>
      </c>
    </row>
    <row r="56" spans="1:9" ht="15">
      <c r="A56" s="40"/>
      <c r="B56" s="1" t="s">
        <v>19</v>
      </c>
      <c r="C56" s="1" t="s">
        <v>142</v>
      </c>
      <c r="D56" s="5">
        <v>0</v>
      </c>
      <c r="E56" s="5">
        <v>0</v>
      </c>
      <c r="F56" s="5">
        <f t="shared" si="3"/>
        <v>0</v>
      </c>
      <c r="G56" s="5">
        <v>0</v>
      </c>
      <c r="H56" s="14" t="str">
        <f t="shared" si="4"/>
        <v>***</v>
      </c>
      <c r="I56" s="5">
        <f t="shared" si="5"/>
        <v>0</v>
      </c>
    </row>
    <row r="57" spans="1:9" ht="15">
      <c r="A57" s="40"/>
      <c r="B57" s="1" t="s">
        <v>21</v>
      </c>
      <c r="C57" s="1" t="s">
        <v>141</v>
      </c>
      <c r="D57" s="5">
        <v>0</v>
      </c>
      <c r="E57" s="5">
        <v>0</v>
      </c>
      <c r="F57" s="5">
        <f t="shared" si="3"/>
        <v>0</v>
      </c>
      <c r="G57" s="5">
        <v>0</v>
      </c>
      <c r="H57" s="14" t="str">
        <f t="shared" si="4"/>
        <v>***</v>
      </c>
      <c r="I57" s="5">
        <f t="shared" si="5"/>
        <v>0</v>
      </c>
    </row>
    <row r="58" spans="1:9" ht="15">
      <c r="A58" s="40"/>
      <c r="B58" s="1" t="s">
        <v>35</v>
      </c>
      <c r="C58" s="1" t="s">
        <v>107</v>
      </c>
      <c r="D58" s="5">
        <v>0</v>
      </c>
      <c r="E58" s="5">
        <v>0</v>
      </c>
      <c r="F58" s="5">
        <f t="shared" si="3"/>
        <v>0</v>
      </c>
      <c r="G58" s="5">
        <v>0</v>
      </c>
      <c r="H58" s="14" t="str">
        <f t="shared" si="4"/>
        <v>***</v>
      </c>
      <c r="I58" s="5">
        <f t="shared" si="5"/>
        <v>0</v>
      </c>
    </row>
    <row r="59" spans="1:9" ht="15" hidden="1">
      <c r="A59" s="41"/>
      <c r="B59" s="1"/>
      <c r="C59" s="1"/>
      <c r="D59" s="5"/>
      <c r="E59" s="5"/>
      <c r="F59" s="5"/>
      <c r="G59" s="5"/>
      <c r="H59" s="14"/>
      <c r="I59" s="5"/>
    </row>
    <row r="60" spans="1:9" ht="23.25" customHeight="1">
      <c r="A60" s="38" t="s">
        <v>12</v>
      </c>
      <c r="B60" s="38" t="s">
        <v>88</v>
      </c>
      <c r="C60" s="11"/>
      <c r="D60" s="12">
        <f>SUBTOTAL(9,D61:D107)</f>
        <v>7775346.079999999</v>
      </c>
      <c r="E60" s="12">
        <f>SUBTOTAL(9,E61:E107)</f>
        <v>137275.37</v>
      </c>
      <c r="F60" s="12">
        <f>SUBTOTAL(9,F61:F107)</f>
        <v>7912621.449999999</v>
      </c>
      <c r="G60" s="12">
        <f>SUBTOTAL(9,G61:G107)</f>
        <v>6544589.340000002</v>
      </c>
      <c r="H60" s="15">
        <f>IF(D60&lt;&gt;0,G60/D60,"***")</f>
        <v>0.8417103589554952</v>
      </c>
      <c r="I60" s="12">
        <f>SUBTOTAL(9,I61:I107)</f>
        <v>1368032.1099999999</v>
      </c>
    </row>
    <row r="61" spans="1:9" ht="30" customHeight="1" hidden="1">
      <c r="A61" s="39"/>
      <c r="B61" s="8"/>
      <c r="C61" s="8"/>
      <c r="D61" s="13"/>
      <c r="E61" s="13"/>
      <c r="F61" s="13"/>
      <c r="G61" s="13"/>
      <c r="H61" s="16"/>
      <c r="I61" s="13"/>
    </row>
    <row r="62" spans="1:9" ht="15">
      <c r="A62" s="40"/>
      <c r="B62" s="1" t="s">
        <v>16</v>
      </c>
      <c r="C62" s="1" t="s">
        <v>116</v>
      </c>
      <c r="D62" s="5">
        <v>1008000</v>
      </c>
      <c r="E62" s="5">
        <v>0</v>
      </c>
      <c r="F62" s="5">
        <f aca="true" t="shared" si="6" ref="F62:F106">D62+E62</f>
        <v>1008000</v>
      </c>
      <c r="G62" s="5">
        <v>994072.17</v>
      </c>
      <c r="H62" s="14">
        <f aca="true" t="shared" si="7" ref="H62:H106">IF(F62&lt;&gt;0,G62/F62,"***")</f>
        <v>0.9861827083333333</v>
      </c>
      <c r="I62" s="5">
        <f aca="true" t="shared" si="8" ref="I62:I106">F62-G62</f>
        <v>13927.829999999958</v>
      </c>
    </row>
    <row r="63" spans="1:9" ht="15">
      <c r="A63" s="40"/>
      <c r="B63" s="1" t="s">
        <v>18</v>
      </c>
      <c r="C63" s="1" t="s">
        <v>119</v>
      </c>
      <c r="D63" s="5">
        <v>159000</v>
      </c>
      <c r="E63" s="5">
        <v>0</v>
      </c>
      <c r="F63" s="5">
        <f t="shared" si="6"/>
        <v>159000</v>
      </c>
      <c r="G63" s="5">
        <v>153546.76</v>
      </c>
      <c r="H63" s="14">
        <f t="shared" si="7"/>
        <v>0.965702893081761</v>
      </c>
      <c r="I63" s="5">
        <f t="shared" si="8"/>
        <v>5453.239999999991</v>
      </c>
    </row>
    <row r="64" spans="1:9" ht="15">
      <c r="A64" s="40"/>
      <c r="B64" s="1" t="s">
        <v>19</v>
      </c>
      <c r="C64" s="1" t="s">
        <v>142</v>
      </c>
      <c r="D64" s="5">
        <v>22000</v>
      </c>
      <c r="E64" s="5">
        <v>0</v>
      </c>
      <c r="F64" s="5">
        <f t="shared" si="6"/>
        <v>22000</v>
      </c>
      <c r="G64" s="5">
        <v>16840.58</v>
      </c>
      <c r="H64" s="14">
        <f t="shared" si="7"/>
        <v>0.7654809090909092</v>
      </c>
      <c r="I64" s="5">
        <f t="shared" si="8"/>
        <v>5159.419999999998</v>
      </c>
    </row>
    <row r="65" spans="1:9" ht="15">
      <c r="A65" s="40"/>
      <c r="B65" s="1" t="s">
        <v>20</v>
      </c>
      <c r="C65" s="1" t="s">
        <v>111</v>
      </c>
      <c r="D65" s="5">
        <v>303363.38</v>
      </c>
      <c r="E65" s="5">
        <v>0</v>
      </c>
      <c r="F65" s="5">
        <f t="shared" si="6"/>
        <v>303363.38</v>
      </c>
      <c r="G65" s="5">
        <v>260460.59999999998</v>
      </c>
      <c r="H65" s="14">
        <f t="shared" si="7"/>
        <v>0.858576272455825</v>
      </c>
      <c r="I65" s="5">
        <f t="shared" si="8"/>
        <v>42902.78000000003</v>
      </c>
    </row>
    <row r="66" spans="1:9" ht="15">
      <c r="A66" s="40"/>
      <c r="B66" s="1" t="s">
        <v>21</v>
      </c>
      <c r="C66" s="1" t="s">
        <v>141</v>
      </c>
      <c r="D66" s="5">
        <v>0</v>
      </c>
      <c r="E66" s="5">
        <v>0</v>
      </c>
      <c r="F66" s="5">
        <f t="shared" si="6"/>
        <v>0</v>
      </c>
      <c r="G66" s="5">
        <v>0</v>
      </c>
      <c r="H66" s="14" t="str">
        <f t="shared" si="7"/>
        <v>***</v>
      </c>
      <c r="I66" s="5">
        <f t="shared" si="8"/>
        <v>0</v>
      </c>
    </row>
    <row r="67" spans="1:9" ht="15">
      <c r="A67" s="40"/>
      <c r="B67" s="1" t="s">
        <v>22</v>
      </c>
      <c r="C67" s="1" t="s">
        <v>130</v>
      </c>
      <c r="D67" s="5">
        <v>52000</v>
      </c>
      <c r="E67" s="5">
        <v>0</v>
      </c>
      <c r="F67" s="5">
        <f t="shared" si="6"/>
        <v>52000</v>
      </c>
      <c r="G67" s="5">
        <v>41415.96</v>
      </c>
      <c r="H67" s="14">
        <f t="shared" si="7"/>
        <v>0.7964607692307692</v>
      </c>
      <c r="I67" s="5">
        <f t="shared" si="8"/>
        <v>10584.04</v>
      </c>
    </row>
    <row r="68" spans="1:9" ht="15">
      <c r="A68" s="40"/>
      <c r="B68" s="1" t="s">
        <v>23</v>
      </c>
      <c r="C68" s="1" t="s">
        <v>132</v>
      </c>
      <c r="D68" s="5">
        <v>154010.6</v>
      </c>
      <c r="E68" s="5">
        <v>0</v>
      </c>
      <c r="F68" s="5">
        <f t="shared" si="6"/>
        <v>154010.6</v>
      </c>
      <c r="G68" s="5">
        <v>171904.70000000004</v>
      </c>
      <c r="H68" s="14">
        <f t="shared" si="7"/>
        <v>1.1161874572269703</v>
      </c>
      <c r="I68" s="5">
        <f t="shared" si="8"/>
        <v>-17894.100000000035</v>
      </c>
    </row>
    <row r="69" spans="1:9" ht="15">
      <c r="A69" s="40"/>
      <c r="B69" s="1" t="s">
        <v>24</v>
      </c>
      <c r="C69" s="1" t="s">
        <v>121</v>
      </c>
      <c r="D69" s="5">
        <v>531219.79</v>
      </c>
      <c r="E69" s="5">
        <v>0</v>
      </c>
      <c r="F69" s="5">
        <f t="shared" si="6"/>
        <v>531219.79</v>
      </c>
      <c r="G69" s="5">
        <v>455442.23999999993</v>
      </c>
      <c r="H69" s="14">
        <f t="shared" si="7"/>
        <v>0.8573517940662563</v>
      </c>
      <c r="I69" s="5">
        <f t="shared" si="8"/>
        <v>75777.5500000001</v>
      </c>
    </row>
    <row r="70" spans="1:9" ht="15">
      <c r="A70" s="40"/>
      <c r="B70" s="1" t="s">
        <v>25</v>
      </c>
      <c r="C70" s="1" t="s">
        <v>97</v>
      </c>
      <c r="D70" s="5">
        <v>0</v>
      </c>
      <c r="E70" s="5">
        <v>0</v>
      </c>
      <c r="F70" s="5">
        <f t="shared" si="6"/>
        <v>0</v>
      </c>
      <c r="G70" s="5">
        <v>0</v>
      </c>
      <c r="H70" s="14" t="str">
        <f t="shared" si="7"/>
        <v>***</v>
      </c>
      <c r="I70" s="5">
        <f t="shared" si="8"/>
        <v>0</v>
      </c>
    </row>
    <row r="71" spans="1:9" ht="15">
      <c r="A71" s="40"/>
      <c r="B71" s="1" t="s">
        <v>26</v>
      </c>
      <c r="C71" s="1" t="s">
        <v>73</v>
      </c>
      <c r="D71" s="5">
        <v>456500</v>
      </c>
      <c r="E71" s="5">
        <v>0</v>
      </c>
      <c r="F71" s="5">
        <f t="shared" si="6"/>
        <v>456500</v>
      </c>
      <c r="G71" s="5">
        <v>430975.62</v>
      </c>
      <c r="H71" s="14">
        <f t="shared" si="7"/>
        <v>0.9440867907995619</v>
      </c>
      <c r="I71" s="5">
        <f t="shared" si="8"/>
        <v>25524.380000000005</v>
      </c>
    </row>
    <row r="72" spans="1:9" ht="15">
      <c r="A72" s="40"/>
      <c r="B72" s="1" t="s">
        <v>27</v>
      </c>
      <c r="C72" s="1" t="s">
        <v>143</v>
      </c>
      <c r="D72" s="5">
        <v>121600</v>
      </c>
      <c r="E72" s="5">
        <v>0</v>
      </c>
      <c r="F72" s="5">
        <f t="shared" si="6"/>
        <v>121600</v>
      </c>
      <c r="G72" s="5">
        <v>97073.54</v>
      </c>
      <c r="H72" s="14">
        <f t="shared" si="7"/>
        <v>0.7983021381578946</v>
      </c>
      <c r="I72" s="5">
        <f t="shared" si="8"/>
        <v>24526.460000000006</v>
      </c>
    </row>
    <row r="73" spans="1:9" ht="15">
      <c r="A73" s="40"/>
      <c r="B73" s="1" t="s">
        <v>28</v>
      </c>
      <c r="C73" s="1" t="s">
        <v>102</v>
      </c>
      <c r="D73" s="5">
        <v>93515.13</v>
      </c>
      <c r="E73" s="5">
        <v>0</v>
      </c>
      <c r="F73" s="5">
        <f t="shared" si="6"/>
        <v>93515.13</v>
      </c>
      <c r="G73" s="5">
        <v>89910.09</v>
      </c>
      <c r="H73" s="14">
        <f t="shared" si="7"/>
        <v>0.9614496606057222</v>
      </c>
      <c r="I73" s="5">
        <f t="shared" si="8"/>
        <v>3605.040000000008</v>
      </c>
    </row>
    <row r="74" spans="1:9" ht="15">
      <c r="A74" s="40"/>
      <c r="B74" s="1" t="s">
        <v>29</v>
      </c>
      <c r="C74" s="1" t="s">
        <v>136</v>
      </c>
      <c r="D74" s="5">
        <v>0</v>
      </c>
      <c r="E74" s="5">
        <v>0</v>
      </c>
      <c r="F74" s="5">
        <f t="shared" si="6"/>
        <v>0</v>
      </c>
      <c r="G74" s="5">
        <v>0</v>
      </c>
      <c r="H74" s="14" t="str">
        <f t="shared" si="7"/>
        <v>***</v>
      </c>
      <c r="I74" s="5">
        <f t="shared" si="8"/>
        <v>0</v>
      </c>
    </row>
    <row r="75" spans="1:9" ht="15">
      <c r="A75" s="40"/>
      <c r="B75" s="1" t="s">
        <v>30</v>
      </c>
      <c r="C75" s="1" t="s">
        <v>131</v>
      </c>
      <c r="D75" s="5">
        <v>333000</v>
      </c>
      <c r="E75" s="5">
        <v>0</v>
      </c>
      <c r="F75" s="5">
        <f t="shared" si="6"/>
        <v>333000</v>
      </c>
      <c r="G75" s="5">
        <v>286088.45</v>
      </c>
      <c r="H75" s="14">
        <f t="shared" si="7"/>
        <v>0.8591244744744745</v>
      </c>
      <c r="I75" s="5">
        <f t="shared" si="8"/>
        <v>46911.54999999999</v>
      </c>
    </row>
    <row r="76" spans="1:9" ht="15">
      <c r="A76" s="40"/>
      <c r="B76" s="1" t="s">
        <v>31</v>
      </c>
      <c r="C76" s="1" t="s">
        <v>138</v>
      </c>
      <c r="D76" s="5">
        <v>131000</v>
      </c>
      <c r="E76" s="5">
        <v>0</v>
      </c>
      <c r="F76" s="5">
        <f t="shared" si="6"/>
        <v>131000</v>
      </c>
      <c r="G76" s="5">
        <v>110996.51999999999</v>
      </c>
      <c r="H76" s="14">
        <f t="shared" si="7"/>
        <v>0.8473016793893129</v>
      </c>
      <c r="I76" s="5">
        <f t="shared" si="8"/>
        <v>20003.48000000001</v>
      </c>
    </row>
    <row r="77" spans="1:9" ht="15">
      <c r="A77" s="40"/>
      <c r="B77" s="1" t="s">
        <v>32</v>
      </c>
      <c r="C77" s="1" t="s">
        <v>128</v>
      </c>
      <c r="D77" s="5">
        <v>94500</v>
      </c>
      <c r="E77" s="5">
        <v>0</v>
      </c>
      <c r="F77" s="5">
        <f t="shared" si="6"/>
        <v>94500</v>
      </c>
      <c r="G77" s="5">
        <v>74696.02</v>
      </c>
      <c r="H77" s="14">
        <f t="shared" si="7"/>
        <v>0.7904340740740741</v>
      </c>
      <c r="I77" s="5">
        <f t="shared" si="8"/>
        <v>19803.979999999996</v>
      </c>
    </row>
    <row r="78" spans="1:9" ht="15">
      <c r="A78" s="40"/>
      <c r="B78" s="1" t="s">
        <v>33</v>
      </c>
      <c r="C78" s="1" t="s">
        <v>85</v>
      </c>
      <c r="D78" s="5">
        <v>394818.8</v>
      </c>
      <c r="E78" s="5">
        <v>0</v>
      </c>
      <c r="F78" s="5">
        <f t="shared" si="6"/>
        <v>394818.8</v>
      </c>
      <c r="G78" s="5">
        <v>388825.21</v>
      </c>
      <c r="H78" s="14">
        <f t="shared" si="7"/>
        <v>0.9848193905660015</v>
      </c>
      <c r="I78" s="5">
        <f t="shared" si="8"/>
        <v>5993.589999999967</v>
      </c>
    </row>
    <row r="79" spans="1:9" ht="15">
      <c r="A79" s="40"/>
      <c r="B79" s="1" t="s">
        <v>34</v>
      </c>
      <c r="C79" s="1" t="s">
        <v>100</v>
      </c>
      <c r="D79" s="5">
        <v>95000</v>
      </c>
      <c r="E79" s="5">
        <v>0</v>
      </c>
      <c r="F79" s="5">
        <f t="shared" si="6"/>
        <v>95000</v>
      </c>
      <c r="G79" s="5">
        <v>88201</v>
      </c>
      <c r="H79" s="14">
        <f t="shared" si="7"/>
        <v>0.9284315789473684</v>
      </c>
      <c r="I79" s="5">
        <f t="shared" si="8"/>
        <v>6799</v>
      </c>
    </row>
    <row r="80" spans="1:9" ht="15">
      <c r="A80" s="40"/>
      <c r="B80" s="1" t="s">
        <v>35</v>
      </c>
      <c r="C80" s="1" t="s">
        <v>107</v>
      </c>
      <c r="D80" s="5">
        <v>2000</v>
      </c>
      <c r="E80" s="5">
        <v>0</v>
      </c>
      <c r="F80" s="5">
        <f t="shared" si="6"/>
        <v>2000</v>
      </c>
      <c r="G80" s="5">
        <v>8911</v>
      </c>
      <c r="H80" s="14">
        <f t="shared" si="7"/>
        <v>4.4555</v>
      </c>
      <c r="I80" s="5">
        <f t="shared" si="8"/>
        <v>-6911</v>
      </c>
    </row>
    <row r="81" spans="1:9" ht="15">
      <c r="A81" s="40"/>
      <c r="B81" s="1" t="s">
        <v>36</v>
      </c>
      <c r="C81" s="1" t="s">
        <v>105</v>
      </c>
      <c r="D81" s="5">
        <v>2200000</v>
      </c>
      <c r="E81" s="5">
        <v>0</v>
      </c>
      <c r="F81" s="5">
        <f t="shared" si="6"/>
        <v>2200000</v>
      </c>
      <c r="G81" s="5">
        <v>1686398.4900000002</v>
      </c>
      <c r="H81" s="14">
        <f t="shared" si="7"/>
        <v>0.7665447681818183</v>
      </c>
      <c r="I81" s="5">
        <f t="shared" si="8"/>
        <v>513601.5099999998</v>
      </c>
    </row>
    <row r="82" spans="1:9" ht="15">
      <c r="A82" s="40"/>
      <c r="B82" s="1" t="s">
        <v>37</v>
      </c>
      <c r="C82" s="1" t="s">
        <v>106</v>
      </c>
      <c r="D82" s="5">
        <v>106700</v>
      </c>
      <c r="E82" s="5">
        <v>0</v>
      </c>
      <c r="F82" s="5">
        <f t="shared" si="6"/>
        <v>106700</v>
      </c>
      <c r="G82" s="5">
        <v>51620.36</v>
      </c>
      <c r="H82" s="14">
        <f t="shared" si="7"/>
        <v>0.4837896907216495</v>
      </c>
      <c r="I82" s="5">
        <f t="shared" si="8"/>
        <v>55079.64</v>
      </c>
    </row>
    <row r="83" spans="1:9" ht="15">
      <c r="A83" s="40"/>
      <c r="B83" s="1" t="s">
        <v>38</v>
      </c>
      <c r="C83" s="1" t="s">
        <v>77</v>
      </c>
      <c r="D83" s="5">
        <v>188388.84</v>
      </c>
      <c r="E83" s="5">
        <v>0</v>
      </c>
      <c r="F83" s="5">
        <f t="shared" si="6"/>
        <v>188388.84</v>
      </c>
      <c r="G83" s="5">
        <v>182774.45</v>
      </c>
      <c r="H83" s="14">
        <f t="shared" si="7"/>
        <v>0.9701978631005956</v>
      </c>
      <c r="I83" s="5">
        <f t="shared" si="8"/>
        <v>5614.389999999985</v>
      </c>
    </row>
    <row r="84" spans="1:9" ht="15">
      <c r="A84" s="40"/>
      <c r="B84" s="1" t="s">
        <v>39</v>
      </c>
      <c r="C84" s="1" t="s">
        <v>139</v>
      </c>
      <c r="D84" s="5">
        <v>66000</v>
      </c>
      <c r="E84" s="5">
        <v>0</v>
      </c>
      <c r="F84" s="5">
        <f t="shared" si="6"/>
        <v>66000</v>
      </c>
      <c r="G84" s="5">
        <v>49968.71</v>
      </c>
      <c r="H84" s="14">
        <f t="shared" si="7"/>
        <v>0.7571016666666667</v>
      </c>
      <c r="I84" s="5">
        <f t="shared" si="8"/>
        <v>16031.29</v>
      </c>
    </row>
    <row r="85" spans="1:9" ht="15">
      <c r="A85" s="40"/>
      <c r="B85" s="1" t="s">
        <v>40</v>
      </c>
      <c r="C85" s="1" t="s">
        <v>92</v>
      </c>
      <c r="D85" s="5">
        <v>5500</v>
      </c>
      <c r="E85" s="5">
        <v>0</v>
      </c>
      <c r="F85" s="5">
        <f t="shared" si="6"/>
        <v>5500</v>
      </c>
      <c r="G85" s="5">
        <v>64568.78</v>
      </c>
      <c r="H85" s="14">
        <f t="shared" si="7"/>
        <v>11.739778181818181</v>
      </c>
      <c r="I85" s="5">
        <f t="shared" si="8"/>
        <v>-59068.78</v>
      </c>
    </row>
    <row r="86" spans="1:9" ht="15">
      <c r="A86" s="40"/>
      <c r="B86" s="1" t="s">
        <v>41</v>
      </c>
      <c r="C86" s="1" t="s">
        <v>79</v>
      </c>
      <c r="D86" s="5">
        <v>3000</v>
      </c>
      <c r="E86" s="5">
        <v>0</v>
      </c>
      <c r="F86" s="5">
        <f t="shared" si="6"/>
        <v>3000</v>
      </c>
      <c r="G86" s="5">
        <v>1637.8</v>
      </c>
      <c r="H86" s="14">
        <f t="shared" si="7"/>
        <v>0.5459333333333333</v>
      </c>
      <c r="I86" s="5">
        <f t="shared" si="8"/>
        <v>1362.2</v>
      </c>
    </row>
    <row r="87" spans="1:9" ht="15">
      <c r="A87" s="40"/>
      <c r="B87" s="1" t="s">
        <v>42</v>
      </c>
      <c r="C87" s="1" t="s">
        <v>108</v>
      </c>
      <c r="D87" s="5">
        <v>35000</v>
      </c>
      <c r="E87" s="5">
        <v>0</v>
      </c>
      <c r="F87" s="5">
        <f t="shared" si="6"/>
        <v>35000</v>
      </c>
      <c r="G87" s="5">
        <v>27748.54</v>
      </c>
      <c r="H87" s="14">
        <f t="shared" si="7"/>
        <v>0.7928154285714286</v>
      </c>
      <c r="I87" s="5">
        <f t="shared" si="8"/>
        <v>7251.459999999999</v>
      </c>
    </row>
    <row r="88" spans="1:9" ht="15">
      <c r="A88" s="40"/>
      <c r="B88" s="1" t="s">
        <v>43</v>
      </c>
      <c r="C88" s="1" t="s">
        <v>94</v>
      </c>
      <c r="D88" s="5">
        <v>2950</v>
      </c>
      <c r="E88" s="5">
        <v>0</v>
      </c>
      <c r="F88" s="5">
        <f t="shared" si="6"/>
        <v>2950</v>
      </c>
      <c r="G88" s="5">
        <v>2936.04</v>
      </c>
      <c r="H88" s="14">
        <f t="shared" si="7"/>
        <v>0.9952677966101695</v>
      </c>
      <c r="I88" s="5">
        <f t="shared" si="8"/>
        <v>13.960000000000036</v>
      </c>
    </row>
    <row r="89" spans="1:9" ht="15">
      <c r="A89" s="40"/>
      <c r="B89" s="1" t="s">
        <v>45</v>
      </c>
      <c r="C89" s="1" t="s">
        <v>113</v>
      </c>
      <c r="D89" s="5">
        <v>144951.87</v>
      </c>
      <c r="E89" s="5">
        <v>137275.37</v>
      </c>
      <c r="F89" s="5">
        <f t="shared" si="6"/>
        <v>282227.24</v>
      </c>
      <c r="G89" s="5">
        <v>22167.32</v>
      </c>
      <c r="H89" s="14">
        <f t="shared" si="7"/>
        <v>0.078544225568021</v>
      </c>
      <c r="I89" s="5">
        <f t="shared" si="8"/>
        <v>260059.91999999998</v>
      </c>
    </row>
    <row r="90" spans="1:9" ht="15">
      <c r="A90" s="40"/>
      <c r="B90" s="1" t="s">
        <v>46</v>
      </c>
      <c r="C90" s="1" t="s">
        <v>145</v>
      </c>
      <c r="D90" s="5">
        <v>0</v>
      </c>
      <c r="E90" s="5">
        <v>0</v>
      </c>
      <c r="F90" s="5">
        <f t="shared" si="6"/>
        <v>0</v>
      </c>
      <c r="G90" s="5">
        <v>0</v>
      </c>
      <c r="H90" s="14" t="str">
        <f t="shared" si="7"/>
        <v>***</v>
      </c>
      <c r="I90" s="5">
        <f t="shared" si="8"/>
        <v>0</v>
      </c>
    </row>
    <row r="91" spans="1:9" ht="15">
      <c r="A91" s="40"/>
      <c r="B91" s="1" t="s">
        <v>47</v>
      </c>
      <c r="C91" s="1" t="s">
        <v>118</v>
      </c>
      <c r="D91" s="5">
        <v>56000</v>
      </c>
      <c r="E91" s="5">
        <v>0</v>
      </c>
      <c r="F91" s="5">
        <f t="shared" si="6"/>
        <v>56000</v>
      </c>
      <c r="G91" s="5">
        <v>54618.73999999999</v>
      </c>
      <c r="H91" s="14">
        <f t="shared" si="7"/>
        <v>0.9753346428571427</v>
      </c>
      <c r="I91" s="5">
        <f t="shared" si="8"/>
        <v>1381.2600000000093</v>
      </c>
    </row>
    <row r="92" spans="1:9" ht="15">
      <c r="A92" s="40"/>
      <c r="B92" s="1" t="s">
        <v>48</v>
      </c>
      <c r="C92" s="1" t="s">
        <v>144</v>
      </c>
      <c r="D92" s="5">
        <v>0</v>
      </c>
      <c r="E92" s="5">
        <v>0</v>
      </c>
      <c r="F92" s="5">
        <f t="shared" si="6"/>
        <v>0</v>
      </c>
      <c r="G92" s="5">
        <v>0</v>
      </c>
      <c r="H92" s="14" t="str">
        <f t="shared" si="7"/>
        <v>***</v>
      </c>
      <c r="I92" s="5">
        <f t="shared" si="8"/>
        <v>0</v>
      </c>
    </row>
    <row r="93" spans="1:9" ht="15">
      <c r="A93" s="40"/>
      <c r="B93" s="1" t="s">
        <v>49</v>
      </c>
      <c r="C93" s="1" t="s">
        <v>80</v>
      </c>
      <c r="D93" s="5">
        <v>13.22</v>
      </c>
      <c r="E93" s="5">
        <v>0</v>
      </c>
      <c r="F93" s="5">
        <f t="shared" si="6"/>
        <v>13.22</v>
      </c>
      <c r="G93" s="5">
        <v>13.22</v>
      </c>
      <c r="H93" s="14">
        <f t="shared" si="7"/>
        <v>1</v>
      </c>
      <c r="I93" s="5">
        <f t="shared" si="8"/>
        <v>0</v>
      </c>
    </row>
    <row r="94" spans="1:9" ht="15">
      <c r="A94" s="40"/>
      <c r="B94" s="1" t="s">
        <v>50</v>
      </c>
      <c r="C94" s="1" t="s">
        <v>114</v>
      </c>
      <c r="D94" s="5">
        <v>0</v>
      </c>
      <c r="E94" s="5">
        <v>0</v>
      </c>
      <c r="F94" s="5">
        <f t="shared" si="6"/>
        <v>0</v>
      </c>
      <c r="G94" s="5">
        <v>0</v>
      </c>
      <c r="H94" s="14" t="str">
        <f t="shared" si="7"/>
        <v>***</v>
      </c>
      <c r="I94" s="5">
        <f t="shared" si="8"/>
        <v>0</v>
      </c>
    </row>
    <row r="95" spans="1:9" ht="15">
      <c r="A95" s="40"/>
      <c r="B95" s="1" t="s">
        <v>51</v>
      </c>
      <c r="C95" s="1" t="s">
        <v>133</v>
      </c>
      <c r="D95" s="5">
        <v>177000</v>
      </c>
      <c r="E95" s="5">
        <v>0</v>
      </c>
      <c r="F95" s="5">
        <f t="shared" si="6"/>
        <v>177000</v>
      </c>
      <c r="G95" s="5">
        <v>175999.77</v>
      </c>
      <c r="H95" s="14">
        <f t="shared" si="7"/>
        <v>0.9943489830508474</v>
      </c>
      <c r="I95" s="5">
        <f t="shared" si="8"/>
        <v>1000.2300000000105</v>
      </c>
    </row>
    <row r="96" spans="1:9" ht="15">
      <c r="A96" s="40"/>
      <c r="B96" s="1" t="s">
        <v>56</v>
      </c>
      <c r="C96" s="1" t="s">
        <v>71</v>
      </c>
      <c r="D96" s="5">
        <v>6900</v>
      </c>
      <c r="E96" s="5">
        <v>0</v>
      </c>
      <c r="F96" s="5">
        <f t="shared" si="6"/>
        <v>6900</v>
      </c>
      <c r="G96" s="5">
        <v>6900</v>
      </c>
      <c r="H96" s="14">
        <f t="shared" si="7"/>
        <v>1</v>
      </c>
      <c r="I96" s="5">
        <f t="shared" si="8"/>
        <v>0</v>
      </c>
    </row>
    <row r="97" spans="1:9" ht="15">
      <c r="A97" s="40"/>
      <c r="B97" s="1" t="s">
        <v>57</v>
      </c>
      <c r="C97" s="1" t="s">
        <v>87</v>
      </c>
      <c r="D97" s="5">
        <v>0</v>
      </c>
      <c r="E97" s="5">
        <v>0</v>
      </c>
      <c r="F97" s="5">
        <f t="shared" si="6"/>
        <v>0</v>
      </c>
      <c r="G97" s="5">
        <v>0</v>
      </c>
      <c r="H97" s="14" t="str">
        <f t="shared" si="7"/>
        <v>***</v>
      </c>
      <c r="I97" s="5">
        <f t="shared" si="8"/>
        <v>0</v>
      </c>
    </row>
    <row r="98" spans="1:9" ht="15">
      <c r="A98" s="40"/>
      <c r="B98" s="1" t="s">
        <v>58</v>
      </c>
      <c r="C98" s="1" t="s">
        <v>86</v>
      </c>
      <c r="D98" s="5">
        <v>0</v>
      </c>
      <c r="E98" s="5">
        <v>0</v>
      </c>
      <c r="F98" s="5">
        <f t="shared" si="6"/>
        <v>0</v>
      </c>
      <c r="G98" s="5">
        <v>32726.22</v>
      </c>
      <c r="H98" s="14" t="str">
        <f t="shared" si="7"/>
        <v>***</v>
      </c>
      <c r="I98" s="5">
        <f t="shared" si="8"/>
        <v>-32726.22</v>
      </c>
    </row>
    <row r="99" spans="1:9" ht="15">
      <c r="A99" s="40"/>
      <c r="B99" s="1" t="s">
        <v>60</v>
      </c>
      <c r="C99" s="1" t="s">
        <v>125</v>
      </c>
      <c r="D99" s="5">
        <v>78000</v>
      </c>
      <c r="E99" s="5">
        <v>0</v>
      </c>
      <c r="F99" s="5">
        <f t="shared" si="6"/>
        <v>78000</v>
      </c>
      <c r="G99" s="5">
        <v>79675.87999999999</v>
      </c>
      <c r="H99" s="14">
        <f t="shared" si="7"/>
        <v>1.021485641025641</v>
      </c>
      <c r="I99" s="5">
        <f t="shared" si="8"/>
        <v>-1675.87999999999</v>
      </c>
    </row>
    <row r="100" spans="1:9" ht="15">
      <c r="A100" s="40"/>
      <c r="B100" s="1" t="s">
        <v>61</v>
      </c>
      <c r="C100" s="1" t="s">
        <v>99</v>
      </c>
      <c r="D100" s="5">
        <v>101400</v>
      </c>
      <c r="E100" s="5">
        <v>0</v>
      </c>
      <c r="F100" s="5">
        <f t="shared" si="6"/>
        <v>101400</v>
      </c>
      <c r="G100" s="5">
        <v>98806.25</v>
      </c>
      <c r="H100" s="14">
        <f t="shared" si="7"/>
        <v>0.9744206114398422</v>
      </c>
      <c r="I100" s="5">
        <f t="shared" si="8"/>
        <v>2593.75</v>
      </c>
    </row>
    <row r="101" spans="1:9" ht="15">
      <c r="A101" s="40"/>
      <c r="B101" s="1" t="s">
        <v>62</v>
      </c>
      <c r="C101" s="1" t="s">
        <v>127</v>
      </c>
      <c r="D101" s="5">
        <v>5000</v>
      </c>
      <c r="E101" s="5">
        <v>0</v>
      </c>
      <c r="F101" s="5">
        <f t="shared" si="6"/>
        <v>5000</v>
      </c>
      <c r="G101" s="5">
        <v>0</v>
      </c>
      <c r="H101" s="14">
        <f t="shared" si="7"/>
        <v>0</v>
      </c>
      <c r="I101" s="5">
        <f t="shared" si="8"/>
        <v>5000</v>
      </c>
    </row>
    <row r="102" spans="1:9" ht="15">
      <c r="A102" s="40"/>
      <c r="B102" s="1" t="s">
        <v>63</v>
      </c>
      <c r="C102" s="1" t="s">
        <v>103</v>
      </c>
      <c r="D102" s="5">
        <v>0</v>
      </c>
      <c r="E102" s="5">
        <v>0</v>
      </c>
      <c r="F102" s="5">
        <f t="shared" si="6"/>
        <v>0</v>
      </c>
      <c r="G102" s="5">
        <v>0</v>
      </c>
      <c r="H102" s="14" t="str">
        <f t="shared" si="7"/>
        <v>***</v>
      </c>
      <c r="I102" s="5">
        <f t="shared" si="8"/>
        <v>0</v>
      </c>
    </row>
    <row r="103" spans="1:9" ht="15">
      <c r="A103" s="40"/>
      <c r="B103" s="1" t="s">
        <v>64</v>
      </c>
      <c r="C103" s="1" t="s">
        <v>140</v>
      </c>
      <c r="D103" s="5">
        <v>165000</v>
      </c>
      <c r="E103" s="5">
        <v>0</v>
      </c>
      <c r="F103" s="5">
        <f t="shared" si="6"/>
        <v>165000</v>
      </c>
      <c r="G103" s="5">
        <v>88250</v>
      </c>
      <c r="H103" s="14">
        <f t="shared" si="7"/>
        <v>0.5348484848484848</v>
      </c>
      <c r="I103" s="5">
        <f t="shared" si="8"/>
        <v>76750</v>
      </c>
    </row>
    <row r="104" spans="1:9" ht="15">
      <c r="A104" s="40"/>
      <c r="B104" s="1" t="s">
        <v>65</v>
      </c>
      <c r="C104" s="1" t="s">
        <v>70</v>
      </c>
      <c r="D104" s="5">
        <v>77229</v>
      </c>
      <c r="E104" s="5">
        <v>0</v>
      </c>
      <c r="F104" s="5">
        <f t="shared" si="6"/>
        <v>77229</v>
      </c>
      <c r="G104" s="5">
        <v>22179.4</v>
      </c>
      <c r="H104" s="14">
        <f t="shared" si="7"/>
        <v>0.2871900451902783</v>
      </c>
      <c r="I104" s="5">
        <f t="shared" si="8"/>
        <v>55049.6</v>
      </c>
    </row>
    <row r="105" spans="1:9" ht="15">
      <c r="A105" s="40"/>
      <c r="B105" s="1" t="s">
        <v>66</v>
      </c>
      <c r="C105" s="1" t="s">
        <v>126</v>
      </c>
      <c r="D105" s="5">
        <v>0</v>
      </c>
      <c r="E105" s="5">
        <v>0</v>
      </c>
      <c r="F105" s="5">
        <f t="shared" si="6"/>
        <v>0</v>
      </c>
      <c r="G105" s="5">
        <v>0</v>
      </c>
      <c r="H105" s="14" t="str">
        <f t="shared" si="7"/>
        <v>***</v>
      </c>
      <c r="I105" s="5">
        <f t="shared" si="8"/>
        <v>0</v>
      </c>
    </row>
    <row r="106" spans="1:9" ht="15">
      <c r="A106" s="40"/>
      <c r="B106" s="1" t="s">
        <v>67</v>
      </c>
      <c r="C106" s="1" t="s">
        <v>137</v>
      </c>
      <c r="D106" s="5">
        <v>404785.45</v>
      </c>
      <c r="E106" s="5">
        <v>0</v>
      </c>
      <c r="F106" s="5">
        <f t="shared" si="6"/>
        <v>404785.45</v>
      </c>
      <c r="G106" s="5">
        <v>226238.91</v>
      </c>
      <c r="H106" s="14">
        <f t="shared" si="7"/>
        <v>0.5589106772488981</v>
      </c>
      <c r="I106" s="5">
        <f t="shared" si="8"/>
        <v>178546.54</v>
      </c>
    </row>
    <row r="107" spans="1:9" ht="15" hidden="1">
      <c r="A107" s="41"/>
      <c r="B107" s="1"/>
      <c r="C107" s="1"/>
      <c r="D107" s="5"/>
      <c r="E107" s="5"/>
      <c r="F107" s="5"/>
      <c r="G107" s="5"/>
      <c r="H107" s="14"/>
      <c r="I107" s="5"/>
    </row>
    <row r="108" spans="1:9" ht="23.25" customHeight="1">
      <c r="A108" s="38" t="s">
        <v>13</v>
      </c>
      <c r="B108" s="38" t="s">
        <v>75</v>
      </c>
      <c r="C108" s="11"/>
      <c r="D108" s="12">
        <f>SUBTOTAL(9,D109:D137)</f>
        <v>402256.07</v>
      </c>
      <c r="E108" s="12">
        <f>SUBTOTAL(9,E109:E137)</f>
        <v>254887.75</v>
      </c>
      <c r="F108" s="12">
        <f>SUBTOTAL(9,F109:F137)</f>
        <v>657143.8200000001</v>
      </c>
      <c r="G108" s="12">
        <f>SUBTOTAL(9,G109:G137)</f>
        <v>240006.61</v>
      </c>
      <c r="H108" s="15">
        <f>IF(D108&lt;&gt;0,G108/D108,"***")</f>
        <v>0.5966513072133379</v>
      </c>
      <c r="I108" s="12">
        <f>SUBTOTAL(9,I109:I137)</f>
        <v>417137.21</v>
      </c>
    </row>
    <row r="109" spans="1:9" ht="30" customHeight="1" hidden="1">
      <c r="A109" s="39"/>
      <c r="B109" s="8"/>
      <c r="C109" s="8"/>
      <c r="D109" s="13"/>
      <c r="E109" s="13"/>
      <c r="F109" s="13"/>
      <c r="G109" s="13"/>
      <c r="H109" s="16"/>
      <c r="I109" s="13"/>
    </row>
    <row r="110" spans="1:9" ht="15">
      <c r="A110" s="40"/>
      <c r="B110" s="1" t="s">
        <v>16</v>
      </c>
      <c r="C110" s="1" t="s">
        <v>116</v>
      </c>
      <c r="D110" s="5">
        <v>7000</v>
      </c>
      <c r="E110" s="5">
        <v>0</v>
      </c>
      <c r="F110" s="5">
        <f aca="true" t="shared" si="9" ref="F110:F136">D110+E110</f>
        <v>7000</v>
      </c>
      <c r="G110" s="5">
        <v>6980.99</v>
      </c>
      <c r="H110" s="14">
        <f aca="true" t="shared" si="10" ref="H110:H136">IF(F110&lt;&gt;0,G110/F110,"***")</f>
        <v>0.9972842857142857</v>
      </c>
      <c r="I110" s="5">
        <f aca="true" t="shared" si="11" ref="I110:I136">F110-G110</f>
        <v>19.01000000000022</v>
      </c>
    </row>
    <row r="111" spans="1:9" ht="15">
      <c r="A111" s="40"/>
      <c r="B111" s="1" t="s">
        <v>18</v>
      </c>
      <c r="C111" s="1" t="s">
        <v>119</v>
      </c>
      <c r="D111" s="5">
        <v>1100</v>
      </c>
      <c r="E111" s="5">
        <v>0</v>
      </c>
      <c r="F111" s="5">
        <f t="shared" si="9"/>
        <v>1100</v>
      </c>
      <c r="G111" s="5">
        <v>1082.05</v>
      </c>
      <c r="H111" s="14">
        <f t="shared" si="10"/>
        <v>0.9836818181818181</v>
      </c>
      <c r="I111" s="5">
        <f t="shared" si="11"/>
        <v>17.950000000000045</v>
      </c>
    </row>
    <row r="112" spans="1:9" ht="15">
      <c r="A112" s="40"/>
      <c r="B112" s="1" t="s">
        <v>19</v>
      </c>
      <c r="C112" s="1" t="s">
        <v>142</v>
      </c>
      <c r="D112" s="5">
        <v>200</v>
      </c>
      <c r="E112" s="5">
        <v>0</v>
      </c>
      <c r="F112" s="5">
        <f t="shared" si="9"/>
        <v>200</v>
      </c>
      <c r="G112" s="5">
        <v>118.68</v>
      </c>
      <c r="H112" s="14">
        <f t="shared" si="10"/>
        <v>0.5934</v>
      </c>
      <c r="I112" s="5">
        <f t="shared" si="11"/>
        <v>81.32</v>
      </c>
    </row>
    <row r="113" spans="1:9" ht="15">
      <c r="A113" s="40"/>
      <c r="B113" s="1" t="s">
        <v>20</v>
      </c>
      <c r="C113" s="1" t="s">
        <v>111</v>
      </c>
      <c r="D113" s="5">
        <v>49000</v>
      </c>
      <c r="E113" s="5">
        <v>15000</v>
      </c>
      <c r="F113" s="5">
        <f t="shared" si="9"/>
        <v>64000</v>
      </c>
      <c r="G113" s="5">
        <v>36182.29</v>
      </c>
      <c r="H113" s="14">
        <f t="shared" si="10"/>
        <v>0.56534828125</v>
      </c>
      <c r="I113" s="5">
        <f t="shared" si="11"/>
        <v>27817.71</v>
      </c>
    </row>
    <row r="114" spans="1:9" ht="15">
      <c r="A114" s="40"/>
      <c r="B114" s="1" t="s">
        <v>22</v>
      </c>
      <c r="C114" s="1" t="s">
        <v>130</v>
      </c>
      <c r="D114" s="5">
        <v>9500</v>
      </c>
      <c r="E114" s="5">
        <v>500</v>
      </c>
      <c r="F114" s="5">
        <f t="shared" si="9"/>
        <v>10000</v>
      </c>
      <c r="G114" s="5">
        <v>8697.06</v>
      </c>
      <c r="H114" s="14">
        <f t="shared" si="10"/>
        <v>0.869706</v>
      </c>
      <c r="I114" s="5">
        <f t="shared" si="11"/>
        <v>1302.9400000000005</v>
      </c>
    </row>
    <row r="115" spans="1:9" ht="15">
      <c r="A115" s="40"/>
      <c r="B115" s="1" t="s">
        <v>23</v>
      </c>
      <c r="C115" s="1" t="s">
        <v>132</v>
      </c>
      <c r="D115" s="5">
        <v>9444.5</v>
      </c>
      <c r="E115" s="5">
        <v>1000</v>
      </c>
      <c r="F115" s="5">
        <f t="shared" si="9"/>
        <v>10444.5</v>
      </c>
      <c r="G115" s="5">
        <v>6626.48</v>
      </c>
      <c r="H115" s="14">
        <f t="shared" si="10"/>
        <v>0.6344468380487337</v>
      </c>
      <c r="I115" s="5">
        <f t="shared" si="11"/>
        <v>3818.0200000000004</v>
      </c>
    </row>
    <row r="116" spans="1:9" ht="15">
      <c r="A116" s="40"/>
      <c r="B116" s="1" t="s">
        <v>24</v>
      </c>
      <c r="C116" s="1" t="s">
        <v>121</v>
      </c>
      <c r="D116" s="5">
        <v>16400</v>
      </c>
      <c r="E116" s="5">
        <v>1000</v>
      </c>
      <c r="F116" s="5">
        <f t="shared" si="9"/>
        <v>17400</v>
      </c>
      <c r="G116" s="5">
        <v>9339.95</v>
      </c>
      <c r="H116" s="14">
        <f t="shared" si="10"/>
        <v>0.5367787356321839</v>
      </c>
      <c r="I116" s="5">
        <f t="shared" si="11"/>
        <v>8060.049999999999</v>
      </c>
    </row>
    <row r="117" spans="1:9" ht="15">
      <c r="A117" s="40"/>
      <c r="B117" s="1" t="s">
        <v>25</v>
      </c>
      <c r="C117" s="1" t="s">
        <v>97</v>
      </c>
      <c r="D117" s="5">
        <v>4000</v>
      </c>
      <c r="E117" s="5">
        <v>0</v>
      </c>
      <c r="F117" s="5">
        <f t="shared" si="9"/>
        <v>4000</v>
      </c>
      <c r="G117" s="5">
        <v>0</v>
      </c>
      <c r="H117" s="14">
        <f t="shared" si="10"/>
        <v>0</v>
      </c>
      <c r="I117" s="5">
        <f t="shared" si="11"/>
        <v>4000</v>
      </c>
    </row>
    <row r="118" spans="1:9" ht="15">
      <c r="A118" s="40"/>
      <c r="B118" s="1" t="s">
        <v>26</v>
      </c>
      <c r="C118" s="1" t="s">
        <v>73</v>
      </c>
      <c r="D118" s="5">
        <v>2000</v>
      </c>
      <c r="E118" s="5">
        <v>0</v>
      </c>
      <c r="F118" s="5">
        <f t="shared" si="9"/>
        <v>2000</v>
      </c>
      <c r="G118" s="5">
        <v>408.25</v>
      </c>
      <c r="H118" s="14">
        <f t="shared" si="10"/>
        <v>0.204125</v>
      </c>
      <c r="I118" s="5">
        <f t="shared" si="11"/>
        <v>1591.75</v>
      </c>
    </row>
    <row r="119" spans="1:9" ht="15">
      <c r="A119" s="40"/>
      <c r="B119" s="1" t="s">
        <v>27</v>
      </c>
      <c r="C119" s="1" t="s">
        <v>143</v>
      </c>
      <c r="D119" s="5">
        <v>3000</v>
      </c>
      <c r="E119" s="5">
        <v>0</v>
      </c>
      <c r="F119" s="5">
        <f t="shared" si="9"/>
        <v>3000</v>
      </c>
      <c r="G119" s="5">
        <v>0</v>
      </c>
      <c r="H119" s="14">
        <f t="shared" si="10"/>
        <v>0</v>
      </c>
      <c r="I119" s="5">
        <f t="shared" si="11"/>
        <v>3000</v>
      </c>
    </row>
    <row r="120" spans="1:9" ht="15">
      <c r="A120" s="40"/>
      <c r="B120" s="1" t="s">
        <v>28</v>
      </c>
      <c r="C120" s="1" t="s">
        <v>102</v>
      </c>
      <c r="D120" s="5">
        <v>25000</v>
      </c>
      <c r="E120" s="5">
        <v>3000</v>
      </c>
      <c r="F120" s="5">
        <f t="shared" si="9"/>
        <v>28000</v>
      </c>
      <c r="G120" s="5">
        <v>20340.68</v>
      </c>
      <c r="H120" s="14">
        <f t="shared" si="10"/>
        <v>0.7264528571428571</v>
      </c>
      <c r="I120" s="5">
        <f t="shared" si="11"/>
        <v>7659.32</v>
      </c>
    </row>
    <row r="121" spans="1:9" ht="15">
      <c r="A121" s="40"/>
      <c r="B121" s="1" t="s">
        <v>30</v>
      </c>
      <c r="C121" s="1" t="s">
        <v>131</v>
      </c>
      <c r="D121" s="5">
        <v>0</v>
      </c>
      <c r="E121" s="5">
        <v>0</v>
      </c>
      <c r="F121" s="5">
        <f t="shared" si="9"/>
        <v>0</v>
      </c>
      <c r="G121" s="5">
        <v>0</v>
      </c>
      <c r="H121" s="14" t="str">
        <f t="shared" si="10"/>
        <v>***</v>
      </c>
      <c r="I121" s="5">
        <f t="shared" si="11"/>
        <v>0</v>
      </c>
    </row>
    <row r="122" spans="1:9" ht="15">
      <c r="A122" s="40"/>
      <c r="B122" s="1" t="s">
        <v>34</v>
      </c>
      <c r="C122" s="1" t="s">
        <v>100</v>
      </c>
      <c r="D122" s="5">
        <v>0</v>
      </c>
      <c r="E122" s="5">
        <v>0</v>
      </c>
      <c r="F122" s="5">
        <f t="shared" si="9"/>
        <v>0</v>
      </c>
      <c r="G122" s="5">
        <v>0</v>
      </c>
      <c r="H122" s="14" t="str">
        <f t="shared" si="10"/>
        <v>***</v>
      </c>
      <c r="I122" s="5">
        <f t="shared" si="11"/>
        <v>0</v>
      </c>
    </row>
    <row r="123" spans="1:9" ht="15">
      <c r="A123" s="40"/>
      <c r="B123" s="1" t="s">
        <v>36</v>
      </c>
      <c r="C123" s="1" t="s">
        <v>105</v>
      </c>
      <c r="D123" s="5">
        <v>52584.75</v>
      </c>
      <c r="E123" s="5">
        <v>10000</v>
      </c>
      <c r="F123" s="5">
        <f t="shared" si="9"/>
        <v>62584.75</v>
      </c>
      <c r="G123" s="5">
        <v>47865.00000000001</v>
      </c>
      <c r="H123" s="14">
        <f t="shared" si="10"/>
        <v>0.7648029272306753</v>
      </c>
      <c r="I123" s="5">
        <f t="shared" si="11"/>
        <v>14719.749999999993</v>
      </c>
    </row>
    <row r="124" spans="1:9" ht="15">
      <c r="A124" s="40"/>
      <c r="B124" s="1" t="s">
        <v>37</v>
      </c>
      <c r="C124" s="1" t="s">
        <v>106</v>
      </c>
      <c r="D124" s="5">
        <v>10000</v>
      </c>
      <c r="E124" s="5">
        <v>0</v>
      </c>
      <c r="F124" s="5">
        <f t="shared" si="9"/>
        <v>10000</v>
      </c>
      <c r="G124" s="5">
        <v>7546.44</v>
      </c>
      <c r="H124" s="14">
        <f t="shared" si="10"/>
        <v>0.754644</v>
      </c>
      <c r="I124" s="5">
        <f t="shared" si="11"/>
        <v>2453.5600000000004</v>
      </c>
    </row>
    <row r="125" spans="1:9" ht="15">
      <c r="A125" s="40"/>
      <c r="B125" s="1" t="s">
        <v>38</v>
      </c>
      <c r="C125" s="1" t="s">
        <v>77</v>
      </c>
      <c r="D125" s="5">
        <v>43822</v>
      </c>
      <c r="E125" s="5">
        <v>0</v>
      </c>
      <c r="F125" s="5">
        <f t="shared" si="9"/>
        <v>43822</v>
      </c>
      <c r="G125" s="5">
        <v>65645</v>
      </c>
      <c r="H125" s="14">
        <f t="shared" si="10"/>
        <v>1.497991876226553</v>
      </c>
      <c r="I125" s="5">
        <f t="shared" si="11"/>
        <v>-21823</v>
      </c>
    </row>
    <row r="126" spans="1:9" ht="15">
      <c r="A126" s="40"/>
      <c r="B126" s="1" t="s">
        <v>39</v>
      </c>
      <c r="C126" s="1" t="s">
        <v>139</v>
      </c>
      <c r="D126" s="5">
        <v>5000</v>
      </c>
      <c r="E126" s="5">
        <v>0</v>
      </c>
      <c r="F126" s="5">
        <f t="shared" si="9"/>
        <v>5000</v>
      </c>
      <c r="G126" s="5">
        <v>0</v>
      </c>
      <c r="H126" s="14">
        <f t="shared" si="10"/>
        <v>0</v>
      </c>
      <c r="I126" s="5">
        <f t="shared" si="11"/>
        <v>5000</v>
      </c>
    </row>
    <row r="127" spans="1:9" ht="15">
      <c r="A127" s="40"/>
      <c r="B127" s="1" t="s">
        <v>41</v>
      </c>
      <c r="C127" s="1" t="s">
        <v>79</v>
      </c>
      <c r="D127" s="5">
        <v>0</v>
      </c>
      <c r="E127" s="5">
        <v>0</v>
      </c>
      <c r="F127" s="5">
        <f t="shared" si="9"/>
        <v>0</v>
      </c>
      <c r="G127" s="5">
        <v>0</v>
      </c>
      <c r="H127" s="14" t="str">
        <f t="shared" si="10"/>
        <v>***</v>
      </c>
      <c r="I127" s="5">
        <f t="shared" si="11"/>
        <v>0</v>
      </c>
    </row>
    <row r="128" spans="1:9" ht="15">
      <c r="A128" s="40"/>
      <c r="B128" s="1" t="s">
        <v>42</v>
      </c>
      <c r="C128" s="1" t="s">
        <v>108</v>
      </c>
      <c r="D128" s="5">
        <v>7800</v>
      </c>
      <c r="E128" s="5">
        <v>0</v>
      </c>
      <c r="F128" s="5">
        <f t="shared" si="9"/>
        <v>7800</v>
      </c>
      <c r="G128" s="5">
        <v>0</v>
      </c>
      <c r="H128" s="14">
        <f t="shared" si="10"/>
        <v>0</v>
      </c>
      <c r="I128" s="5">
        <f t="shared" si="11"/>
        <v>7800</v>
      </c>
    </row>
    <row r="129" spans="1:9" ht="15">
      <c r="A129" s="40"/>
      <c r="B129" s="1" t="s">
        <v>43</v>
      </c>
      <c r="C129" s="1" t="s">
        <v>94</v>
      </c>
      <c r="D129" s="5">
        <v>0</v>
      </c>
      <c r="E129" s="5">
        <v>0</v>
      </c>
      <c r="F129" s="5">
        <f t="shared" si="9"/>
        <v>0</v>
      </c>
      <c r="G129" s="5">
        <v>0</v>
      </c>
      <c r="H129" s="14" t="str">
        <f t="shared" si="10"/>
        <v>***</v>
      </c>
      <c r="I129" s="5">
        <f t="shared" si="11"/>
        <v>0</v>
      </c>
    </row>
    <row r="130" spans="1:9" ht="15">
      <c r="A130" s="40"/>
      <c r="B130" s="1" t="s">
        <v>45</v>
      </c>
      <c r="C130" s="1" t="s">
        <v>113</v>
      </c>
      <c r="D130" s="5">
        <v>93404.82</v>
      </c>
      <c r="E130" s="5">
        <v>222387.75</v>
      </c>
      <c r="F130" s="5">
        <f t="shared" si="9"/>
        <v>315792.57</v>
      </c>
      <c r="G130" s="5">
        <v>8332.6</v>
      </c>
      <c r="H130" s="14">
        <f t="shared" si="10"/>
        <v>0.026386307948917227</v>
      </c>
      <c r="I130" s="5">
        <f t="shared" si="11"/>
        <v>307459.97000000003</v>
      </c>
    </row>
    <row r="131" spans="1:9" ht="15">
      <c r="A131" s="40"/>
      <c r="B131" s="1" t="s">
        <v>60</v>
      </c>
      <c r="C131" s="1" t="s">
        <v>125</v>
      </c>
      <c r="D131" s="5">
        <v>11000</v>
      </c>
      <c r="E131" s="5">
        <v>0</v>
      </c>
      <c r="F131" s="5">
        <f t="shared" si="9"/>
        <v>11000</v>
      </c>
      <c r="G131" s="5">
        <v>3730.09</v>
      </c>
      <c r="H131" s="14">
        <f t="shared" si="10"/>
        <v>0.3390990909090909</v>
      </c>
      <c r="I131" s="5">
        <f t="shared" si="11"/>
        <v>7269.91</v>
      </c>
    </row>
    <row r="132" spans="1:9" ht="15">
      <c r="A132" s="40"/>
      <c r="B132" s="1" t="s">
        <v>61</v>
      </c>
      <c r="C132" s="1" t="s">
        <v>99</v>
      </c>
      <c r="D132" s="5">
        <v>4000</v>
      </c>
      <c r="E132" s="5">
        <v>0</v>
      </c>
      <c r="F132" s="5">
        <f t="shared" si="9"/>
        <v>4000</v>
      </c>
      <c r="G132" s="5">
        <v>3950</v>
      </c>
      <c r="H132" s="14">
        <f t="shared" si="10"/>
        <v>0.9875</v>
      </c>
      <c r="I132" s="5">
        <f t="shared" si="11"/>
        <v>50</v>
      </c>
    </row>
    <row r="133" spans="1:9" ht="15">
      <c r="A133" s="40"/>
      <c r="B133" s="1" t="s">
        <v>63</v>
      </c>
      <c r="C133" s="1" t="s">
        <v>103</v>
      </c>
      <c r="D133" s="5">
        <v>10000</v>
      </c>
      <c r="E133" s="5">
        <v>0</v>
      </c>
      <c r="F133" s="5">
        <f t="shared" si="9"/>
        <v>10000</v>
      </c>
      <c r="G133" s="5">
        <v>9355.06</v>
      </c>
      <c r="H133" s="14">
        <f t="shared" si="10"/>
        <v>0.935506</v>
      </c>
      <c r="I133" s="5">
        <f t="shared" si="11"/>
        <v>644.9400000000005</v>
      </c>
    </row>
    <row r="134" spans="1:9" ht="15">
      <c r="A134" s="40"/>
      <c r="B134" s="1" t="s">
        <v>64</v>
      </c>
      <c r="C134" s="1" t="s">
        <v>140</v>
      </c>
      <c r="D134" s="5">
        <v>0</v>
      </c>
      <c r="E134" s="5">
        <v>0</v>
      </c>
      <c r="F134" s="5">
        <f t="shared" si="9"/>
        <v>0</v>
      </c>
      <c r="G134" s="5">
        <v>3805.99</v>
      </c>
      <c r="H134" s="14" t="str">
        <f t="shared" si="10"/>
        <v>***</v>
      </c>
      <c r="I134" s="5">
        <f t="shared" si="11"/>
        <v>-3805.99</v>
      </c>
    </row>
    <row r="135" spans="1:9" ht="15">
      <c r="A135" s="40"/>
      <c r="B135" s="1" t="s">
        <v>65</v>
      </c>
      <c r="C135" s="1" t="s">
        <v>70</v>
      </c>
      <c r="D135" s="5">
        <v>38000</v>
      </c>
      <c r="E135" s="5">
        <v>2000</v>
      </c>
      <c r="F135" s="5">
        <f t="shared" si="9"/>
        <v>40000</v>
      </c>
      <c r="G135" s="5">
        <v>0</v>
      </c>
      <c r="H135" s="14">
        <f t="shared" si="10"/>
        <v>0</v>
      </c>
      <c r="I135" s="5">
        <f t="shared" si="11"/>
        <v>40000</v>
      </c>
    </row>
    <row r="136" spans="1:9" ht="15">
      <c r="A136" s="40"/>
      <c r="B136" s="1" t="s">
        <v>66</v>
      </c>
      <c r="C136" s="1" t="s">
        <v>126</v>
      </c>
      <c r="D136" s="5">
        <v>0</v>
      </c>
      <c r="E136" s="5">
        <v>0</v>
      </c>
      <c r="F136" s="5">
        <f t="shared" si="9"/>
        <v>0</v>
      </c>
      <c r="G136" s="5">
        <v>0</v>
      </c>
      <c r="H136" s="14" t="str">
        <f t="shared" si="10"/>
        <v>***</v>
      </c>
      <c r="I136" s="5">
        <f t="shared" si="11"/>
        <v>0</v>
      </c>
    </row>
    <row r="137" spans="1:9" ht="15" hidden="1">
      <c r="A137" s="41"/>
      <c r="B137" s="1"/>
      <c r="C137" s="1"/>
      <c r="D137" s="5"/>
      <c r="E137" s="5"/>
      <c r="F137" s="5"/>
      <c r="G137" s="5"/>
      <c r="H137" s="14"/>
      <c r="I137" s="5"/>
    </row>
    <row r="138" spans="1:9" ht="23.25" customHeight="1">
      <c r="A138" s="38" t="s">
        <v>14</v>
      </c>
      <c r="B138" s="38" t="s">
        <v>91</v>
      </c>
      <c r="C138" s="11"/>
      <c r="D138" s="12">
        <f>SUBTOTAL(9,D139:D160)</f>
        <v>190749.78</v>
      </c>
      <c r="E138" s="12">
        <f>SUBTOTAL(9,E139:E160)</f>
        <v>144746.11</v>
      </c>
      <c r="F138" s="12">
        <f>SUBTOTAL(9,F139:F160)</f>
        <v>335495.89</v>
      </c>
      <c r="G138" s="12">
        <f>SUBTOTAL(9,G139:G160)</f>
        <v>101934.79</v>
      </c>
      <c r="H138" s="15">
        <f>IF(D138&lt;&gt;0,G138/D138,"***")</f>
        <v>0.5343900789820045</v>
      </c>
      <c r="I138" s="12">
        <f>SUBTOTAL(9,I139:I160)</f>
        <v>233561.09999999998</v>
      </c>
    </row>
    <row r="139" spans="1:9" ht="30" customHeight="1" hidden="1">
      <c r="A139" s="39"/>
      <c r="B139" s="8"/>
      <c r="C139" s="8"/>
      <c r="D139" s="13"/>
      <c r="E139" s="13"/>
      <c r="F139" s="13"/>
      <c r="G139" s="13"/>
      <c r="H139" s="16"/>
      <c r="I139" s="13"/>
    </row>
    <row r="140" spans="1:9" ht="15">
      <c r="A140" s="40"/>
      <c r="B140" s="1" t="s">
        <v>16</v>
      </c>
      <c r="C140" s="1" t="s">
        <v>116</v>
      </c>
      <c r="D140" s="5">
        <v>0</v>
      </c>
      <c r="E140" s="5">
        <v>0</v>
      </c>
      <c r="F140" s="5">
        <f aca="true" t="shared" si="12" ref="F140:F159">D140+E140</f>
        <v>0</v>
      </c>
      <c r="G140" s="5">
        <v>12203.4</v>
      </c>
      <c r="H140" s="14" t="str">
        <f aca="true" t="shared" si="13" ref="H140:H159">IF(F140&lt;&gt;0,G140/F140,"***")</f>
        <v>***</v>
      </c>
      <c r="I140" s="5">
        <f aca="true" t="shared" si="14" ref="I140:I159">F140-G140</f>
        <v>-12203.4</v>
      </c>
    </row>
    <row r="141" spans="1:9" ht="15">
      <c r="A141" s="40"/>
      <c r="B141" s="1" t="s">
        <v>18</v>
      </c>
      <c r="C141" s="1" t="s">
        <v>119</v>
      </c>
      <c r="D141" s="5">
        <v>0</v>
      </c>
      <c r="E141" s="5">
        <v>0</v>
      </c>
      <c r="F141" s="5">
        <f t="shared" si="12"/>
        <v>0</v>
      </c>
      <c r="G141" s="5">
        <v>1891.53</v>
      </c>
      <c r="H141" s="14" t="str">
        <f t="shared" si="13"/>
        <v>***</v>
      </c>
      <c r="I141" s="5">
        <f t="shared" si="14"/>
        <v>-1891.53</v>
      </c>
    </row>
    <row r="142" spans="1:9" ht="15">
      <c r="A142" s="40"/>
      <c r="B142" s="1" t="s">
        <v>19</v>
      </c>
      <c r="C142" s="1" t="s">
        <v>142</v>
      </c>
      <c r="D142" s="5">
        <v>0</v>
      </c>
      <c r="E142" s="5">
        <v>0</v>
      </c>
      <c r="F142" s="5">
        <f t="shared" si="12"/>
        <v>0</v>
      </c>
      <c r="G142" s="5">
        <v>207.45</v>
      </c>
      <c r="H142" s="14" t="str">
        <f t="shared" si="13"/>
        <v>***</v>
      </c>
      <c r="I142" s="5">
        <f t="shared" si="14"/>
        <v>-207.45</v>
      </c>
    </row>
    <row r="143" spans="1:9" ht="15">
      <c r="A143" s="40"/>
      <c r="B143" s="1" t="s">
        <v>20</v>
      </c>
      <c r="C143" s="1" t="s">
        <v>111</v>
      </c>
      <c r="D143" s="5">
        <v>14712.25</v>
      </c>
      <c r="E143" s="5">
        <v>0</v>
      </c>
      <c r="F143" s="5">
        <f t="shared" si="12"/>
        <v>14712.25</v>
      </c>
      <c r="G143" s="5">
        <v>15086.26</v>
      </c>
      <c r="H143" s="14">
        <f t="shared" si="13"/>
        <v>1.025421672415844</v>
      </c>
      <c r="I143" s="5">
        <f t="shared" si="14"/>
        <v>-374.0100000000002</v>
      </c>
    </row>
    <row r="144" spans="1:9" ht="15">
      <c r="A144" s="40"/>
      <c r="B144" s="1" t="s">
        <v>22</v>
      </c>
      <c r="C144" s="1" t="s">
        <v>130</v>
      </c>
      <c r="D144" s="5">
        <v>0</v>
      </c>
      <c r="E144" s="5">
        <v>0</v>
      </c>
      <c r="F144" s="5">
        <f t="shared" si="12"/>
        <v>0</v>
      </c>
      <c r="G144" s="5">
        <v>0</v>
      </c>
      <c r="H144" s="14" t="str">
        <f t="shared" si="13"/>
        <v>***</v>
      </c>
      <c r="I144" s="5">
        <f t="shared" si="14"/>
        <v>0</v>
      </c>
    </row>
    <row r="145" spans="1:9" ht="15">
      <c r="A145" s="40"/>
      <c r="B145" s="1" t="s">
        <v>23</v>
      </c>
      <c r="C145" s="1" t="s">
        <v>132</v>
      </c>
      <c r="D145" s="5">
        <v>11302.12</v>
      </c>
      <c r="E145" s="5">
        <v>0</v>
      </c>
      <c r="F145" s="5">
        <f t="shared" si="12"/>
        <v>11302.12</v>
      </c>
      <c r="G145" s="5">
        <v>10091.64</v>
      </c>
      <c r="H145" s="14">
        <f t="shared" si="13"/>
        <v>0.8928979695844672</v>
      </c>
      <c r="I145" s="5">
        <f t="shared" si="14"/>
        <v>1210.4800000000014</v>
      </c>
    </row>
    <row r="146" spans="1:9" ht="15">
      <c r="A146" s="40"/>
      <c r="B146" s="1" t="s">
        <v>24</v>
      </c>
      <c r="C146" s="1" t="s">
        <v>121</v>
      </c>
      <c r="D146" s="5">
        <v>0</v>
      </c>
      <c r="E146" s="5">
        <v>0</v>
      </c>
      <c r="F146" s="5">
        <f t="shared" si="12"/>
        <v>0</v>
      </c>
      <c r="G146" s="5">
        <v>0</v>
      </c>
      <c r="H146" s="14" t="str">
        <f t="shared" si="13"/>
        <v>***</v>
      </c>
      <c r="I146" s="5">
        <f t="shared" si="14"/>
        <v>0</v>
      </c>
    </row>
    <row r="147" spans="1:9" ht="15">
      <c r="A147" s="40"/>
      <c r="B147" s="1" t="s">
        <v>28</v>
      </c>
      <c r="C147" s="1" t="s">
        <v>102</v>
      </c>
      <c r="D147" s="5">
        <v>300</v>
      </c>
      <c r="E147" s="5">
        <v>0</v>
      </c>
      <c r="F147" s="5">
        <f t="shared" si="12"/>
        <v>300</v>
      </c>
      <c r="G147" s="5">
        <v>262.84</v>
      </c>
      <c r="H147" s="14">
        <f t="shared" si="13"/>
        <v>0.8761333333333332</v>
      </c>
      <c r="I147" s="5">
        <f t="shared" si="14"/>
        <v>37.160000000000025</v>
      </c>
    </row>
    <row r="148" spans="1:9" ht="15">
      <c r="A148" s="40"/>
      <c r="B148" s="1" t="s">
        <v>32</v>
      </c>
      <c r="C148" s="1" t="s">
        <v>128</v>
      </c>
      <c r="D148" s="5">
        <v>0</v>
      </c>
      <c r="E148" s="5">
        <v>0</v>
      </c>
      <c r="F148" s="5">
        <f t="shared" si="12"/>
        <v>0</v>
      </c>
      <c r="G148" s="5">
        <v>0</v>
      </c>
      <c r="H148" s="14" t="str">
        <f t="shared" si="13"/>
        <v>***</v>
      </c>
      <c r="I148" s="5">
        <f t="shared" si="14"/>
        <v>0</v>
      </c>
    </row>
    <row r="149" spans="1:9" ht="15">
      <c r="A149" s="40"/>
      <c r="B149" s="1" t="s">
        <v>34</v>
      </c>
      <c r="C149" s="1" t="s">
        <v>100</v>
      </c>
      <c r="D149" s="5">
        <v>2250</v>
      </c>
      <c r="E149" s="5">
        <v>0</v>
      </c>
      <c r="F149" s="5">
        <f t="shared" si="12"/>
        <v>2250</v>
      </c>
      <c r="G149" s="5">
        <v>2250</v>
      </c>
      <c r="H149" s="14">
        <f t="shared" si="13"/>
        <v>1</v>
      </c>
      <c r="I149" s="5">
        <f t="shared" si="14"/>
        <v>0</v>
      </c>
    </row>
    <row r="150" spans="1:9" ht="15">
      <c r="A150" s="40"/>
      <c r="B150" s="1" t="s">
        <v>36</v>
      </c>
      <c r="C150" s="1" t="s">
        <v>105</v>
      </c>
      <c r="D150" s="5">
        <v>34444.63</v>
      </c>
      <c r="E150" s="5">
        <v>0</v>
      </c>
      <c r="F150" s="5">
        <f t="shared" si="12"/>
        <v>34444.63</v>
      </c>
      <c r="G150" s="5">
        <v>25494.3</v>
      </c>
      <c r="H150" s="14">
        <f t="shared" si="13"/>
        <v>0.740153109497765</v>
      </c>
      <c r="I150" s="5">
        <f t="shared" si="14"/>
        <v>8950.329999999998</v>
      </c>
    </row>
    <row r="151" spans="1:9" ht="15">
      <c r="A151" s="40"/>
      <c r="B151" s="1" t="s">
        <v>38</v>
      </c>
      <c r="C151" s="1" t="s">
        <v>77</v>
      </c>
      <c r="D151" s="5">
        <v>10000</v>
      </c>
      <c r="E151" s="5">
        <v>102947.93</v>
      </c>
      <c r="F151" s="5">
        <f t="shared" si="12"/>
        <v>112947.93</v>
      </c>
      <c r="G151" s="5">
        <v>8647.37</v>
      </c>
      <c r="H151" s="14">
        <f t="shared" si="13"/>
        <v>0.07656067711909374</v>
      </c>
      <c r="I151" s="5">
        <f t="shared" si="14"/>
        <v>104300.56</v>
      </c>
    </row>
    <row r="152" spans="1:9" ht="15">
      <c r="A152" s="40"/>
      <c r="B152" s="1" t="s">
        <v>39</v>
      </c>
      <c r="C152" s="1" t="s">
        <v>139</v>
      </c>
      <c r="D152" s="5">
        <v>0</v>
      </c>
      <c r="E152" s="5">
        <v>0</v>
      </c>
      <c r="F152" s="5">
        <f t="shared" si="12"/>
        <v>0</v>
      </c>
      <c r="G152" s="5">
        <v>0</v>
      </c>
      <c r="H152" s="14" t="str">
        <f t="shared" si="13"/>
        <v>***</v>
      </c>
      <c r="I152" s="5">
        <f t="shared" si="14"/>
        <v>0</v>
      </c>
    </row>
    <row r="153" spans="1:9" ht="15">
      <c r="A153" s="40"/>
      <c r="B153" s="1" t="s">
        <v>41</v>
      </c>
      <c r="C153" s="1" t="s">
        <v>79</v>
      </c>
      <c r="D153" s="5">
        <v>0</v>
      </c>
      <c r="E153" s="5">
        <v>0</v>
      </c>
      <c r="F153" s="5">
        <f t="shared" si="12"/>
        <v>0</v>
      </c>
      <c r="G153" s="5">
        <v>0</v>
      </c>
      <c r="H153" s="14" t="str">
        <f t="shared" si="13"/>
        <v>***</v>
      </c>
      <c r="I153" s="5">
        <f t="shared" si="14"/>
        <v>0</v>
      </c>
    </row>
    <row r="154" spans="1:9" ht="15">
      <c r="A154" s="40"/>
      <c r="B154" s="1" t="s">
        <v>42</v>
      </c>
      <c r="C154" s="1" t="s">
        <v>108</v>
      </c>
      <c r="D154" s="5">
        <v>0</v>
      </c>
      <c r="E154" s="5">
        <v>0</v>
      </c>
      <c r="F154" s="5">
        <f t="shared" si="12"/>
        <v>0</v>
      </c>
      <c r="G154" s="5">
        <v>0</v>
      </c>
      <c r="H154" s="14" t="str">
        <f t="shared" si="13"/>
        <v>***</v>
      </c>
      <c r="I154" s="5">
        <f t="shared" si="14"/>
        <v>0</v>
      </c>
    </row>
    <row r="155" spans="1:9" ht="15">
      <c r="A155" s="40"/>
      <c r="B155" s="1" t="s">
        <v>45</v>
      </c>
      <c r="C155" s="1" t="s">
        <v>113</v>
      </c>
      <c r="D155" s="5">
        <v>91940.78</v>
      </c>
      <c r="E155" s="5">
        <v>33174.479999999996</v>
      </c>
      <c r="F155" s="5">
        <f t="shared" si="12"/>
        <v>125115.26</v>
      </c>
      <c r="G155" s="5">
        <v>0</v>
      </c>
      <c r="H155" s="14">
        <f t="shared" si="13"/>
        <v>0</v>
      </c>
      <c r="I155" s="5">
        <f t="shared" si="14"/>
        <v>125115.26</v>
      </c>
    </row>
    <row r="156" spans="1:9" ht="15">
      <c r="A156" s="40"/>
      <c r="B156" s="1" t="s">
        <v>51</v>
      </c>
      <c r="C156" s="1" t="s">
        <v>133</v>
      </c>
      <c r="D156" s="5">
        <v>25800</v>
      </c>
      <c r="E156" s="5">
        <v>8623.7</v>
      </c>
      <c r="F156" s="5">
        <f t="shared" si="12"/>
        <v>34423.7</v>
      </c>
      <c r="G156" s="5">
        <v>25800</v>
      </c>
      <c r="H156" s="14">
        <f t="shared" si="13"/>
        <v>0.7494836406313093</v>
      </c>
      <c r="I156" s="5">
        <f t="shared" si="14"/>
        <v>8623.699999999997</v>
      </c>
    </row>
    <row r="157" spans="1:9" ht="15">
      <c r="A157" s="40"/>
      <c r="B157" s="1" t="s">
        <v>60</v>
      </c>
      <c r="C157" s="1" t="s">
        <v>125</v>
      </c>
      <c r="D157" s="5">
        <v>0</v>
      </c>
      <c r="E157" s="5">
        <v>0</v>
      </c>
      <c r="F157" s="5">
        <f t="shared" si="12"/>
        <v>0</v>
      </c>
      <c r="G157" s="5">
        <v>0</v>
      </c>
      <c r="H157" s="14" t="str">
        <f t="shared" si="13"/>
        <v>***</v>
      </c>
      <c r="I157" s="5">
        <f t="shared" si="14"/>
        <v>0</v>
      </c>
    </row>
    <row r="158" spans="1:9" ht="15">
      <c r="A158" s="40"/>
      <c r="B158" s="1" t="s">
        <v>65</v>
      </c>
      <c r="C158" s="1" t="s">
        <v>70</v>
      </c>
      <c r="D158" s="5">
        <v>0</v>
      </c>
      <c r="E158" s="5">
        <v>0</v>
      </c>
      <c r="F158" s="5">
        <f t="shared" si="12"/>
        <v>0</v>
      </c>
      <c r="G158" s="5">
        <v>0</v>
      </c>
      <c r="H158" s="14" t="str">
        <f t="shared" si="13"/>
        <v>***</v>
      </c>
      <c r="I158" s="5">
        <f t="shared" si="14"/>
        <v>0</v>
      </c>
    </row>
    <row r="159" spans="1:9" ht="15">
      <c r="A159" s="40"/>
      <c r="B159" s="1" t="s">
        <v>66</v>
      </c>
      <c r="C159" s="1" t="s">
        <v>126</v>
      </c>
      <c r="D159" s="5">
        <v>0</v>
      </c>
      <c r="E159" s="5">
        <v>0</v>
      </c>
      <c r="F159" s="5">
        <f t="shared" si="12"/>
        <v>0</v>
      </c>
      <c r="G159" s="5">
        <v>0</v>
      </c>
      <c r="H159" s="14" t="str">
        <f t="shared" si="13"/>
        <v>***</v>
      </c>
      <c r="I159" s="5">
        <f t="shared" si="14"/>
        <v>0</v>
      </c>
    </row>
    <row r="160" spans="1:9" ht="15" hidden="1">
      <c r="A160" s="41"/>
      <c r="B160" s="1"/>
      <c r="C160" s="1"/>
      <c r="D160" s="5"/>
      <c r="E160" s="5"/>
      <c r="F160" s="5"/>
      <c r="G160" s="5"/>
      <c r="H160" s="14"/>
      <c r="I160" s="5"/>
    </row>
    <row r="161" spans="1:9" ht="23.25" customHeight="1">
      <c r="A161" s="38" t="s">
        <v>3</v>
      </c>
      <c r="B161" s="38" t="s">
        <v>109</v>
      </c>
      <c r="C161" s="11"/>
      <c r="D161" s="12">
        <f>SUBTOTAL(9,D162:D171)</f>
        <v>183059.3</v>
      </c>
      <c r="E161" s="12">
        <f>SUBTOTAL(9,E162:E171)</f>
        <v>30277.620000000003</v>
      </c>
      <c r="F161" s="12">
        <f>SUBTOTAL(9,F162:F171)</f>
        <v>213336.91999999998</v>
      </c>
      <c r="G161" s="12">
        <f>SUBTOTAL(9,G162:G171)</f>
        <v>152119.74</v>
      </c>
      <c r="H161" s="15">
        <f>IF(D161&lt;&gt;0,G161/D161,"***")</f>
        <v>0.8309861340013864</v>
      </c>
      <c r="I161" s="12">
        <f>SUBTOTAL(9,I162:I171)</f>
        <v>61217.17999999999</v>
      </c>
    </row>
    <row r="162" spans="1:9" ht="30" customHeight="1" hidden="1">
      <c r="A162" s="39"/>
      <c r="B162" s="8"/>
      <c r="C162" s="8"/>
      <c r="D162" s="13"/>
      <c r="E162" s="13"/>
      <c r="F162" s="13"/>
      <c r="G162" s="13"/>
      <c r="H162" s="16"/>
      <c r="I162" s="13"/>
    </row>
    <row r="163" spans="1:9" ht="15">
      <c r="A163" s="40"/>
      <c r="B163" s="1" t="s">
        <v>16</v>
      </c>
      <c r="C163" s="1" t="s">
        <v>116</v>
      </c>
      <c r="D163" s="5">
        <v>112000</v>
      </c>
      <c r="E163" s="5">
        <v>25834.15</v>
      </c>
      <c r="F163" s="5">
        <f aca="true" t="shared" si="15" ref="F163:F170">D163+E163</f>
        <v>137834.15</v>
      </c>
      <c r="G163" s="5">
        <v>109901.91</v>
      </c>
      <c r="H163" s="14">
        <f aca="true" t="shared" si="16" ref="H163:H170">IF(F163&lt;&gt;0,G163/F163,"***")</f>
        <v>0.7973489153449999</v>
      </c>
      <c r="I163" s="5">
        <f aca="true" t="shared" si="17" ref="I163:I170">F163-G163</f>
        <v>27932.23999999999</v>
      </c>
    </row>
    <row r="164" spans="1:9" ht="15">
      <c r="A164" s="40"/>
      <c r="B164" s="1" t="s">
        <v>18</v>
      </c>
      <c r="C164" s="1" t="s">
        <v>119</v>
      </c>
      <c r="D164" s="5">
        <v>20000</v>
      </c>
      <c r="E164" s="5">
        <v>4004.27</v>
      </c>
      <c r="F164" s="5">
        <f t="shared" si="15"/>
        <v>24004.27</v>
      </c>
      <c r="G164" s="5">
        <v>17034.78</v>
      </c>
      <c r="H164" s="14">
        <f t="shared" si="16"/>
        <v>0.7096562403272417</v>
      </c>
      <c r="I164" s="5">
        <f t="shared" si="17"/>
        <v>6969.490000000002</v>
      </c>
    </row>
    <row r="165" spans="1:9" ht="15">
      <c r="A165" s="40"/>
      <c r="B165" s="1" t="s">
        <v>19</v>
      </c>
      <c r="C165" s="1" t="s">
        <v>142</v>
      </c>
      <c r="D165" s="5">
        <v>2000</v>
      </c>
      <c r="E165" s="5">
        <v>439.2</v>
      </c>
      <c r="F165" s="5">
        <f t="shared" si="15"/>
        <v>2439.2</v>
      </c>
      <c r="G165" s="5">
        <v>1868.34</v>
      </c>
      <c r="H165" s="14">
        <f t="shared" si="16"/>
        <v>0.7659642505739587</v>
      </c>
      <c r="I165" s="5">
        <f t="shared" si="17"/>
        <v>570.8599999999999</v>
      </c>
    </row>
    <row r="166" spans="1:9" ht="15">
      <c r="A166" s="40"/>
      <c r="B166" s="1" t="s">
        <v>21</v>
      </c>
      <c r="C166" s="1" t="s">
        <v>141</v>
      </c>
      <c r="D166" s="5">
        <v>0</v>
      </c>
      <c r="E166" s="5">
        <v>0</v>
      </c>
      <c r="F166" s="5">
        <f t="shared" si="15"/>
        <v>0</v>
      </c>
      <c r="G166" s="5">
        <v>0</v>
      </c>
      <c r="H166" s="14" t="str">
        <f t="shared" si="16"/>
        <v>***</v>
      </c>
      <c r="I166" s="5">
        <f t="shared" si="17"/>
        <v>0</v>
      </c>
    </row>
    <row r="167" spans="1:9" ht="15">
      <c r="A167" s="40"/>
      <c r="B167" s="1" t="s">
        <v>36</v>
      </c>
      <c r="C167" s="1" t="s">
        <v>105</v>
      </c>
      <c r="D167" s="5">
        <v>11000</v>
      </c>
      <c r="E167" s="5">
        <v>0</v>
      </c>
      <c r="F167" s="5">
        <f t="shared" si="15"/>
        <v>11000</v>
      </c>
      <c r="G167" s="5">
        <v>10576.32</v>
      </c>
      <c r="H167" s="14">
        <f t="shared" si="16"/>
        <v>0.9614836363636363</v>
      </c>
      <c r="I167" s="5">
        <f t="shared" si="17"/>
        <v>423.6800000000003</v>
      </c>
    </row>
    <row r="168" spans="1:9" ht="15">
      <c r="A168" s="40"/>
      <c r="B168" s="1" t="s">
        <v>45</v>
      </c>
      <c r="C168" s="1" t="s">
        <v>113</v>
      </c>
      <c r="D168" s="5">
        <v>25320.91</v>
      </c>
      <c r="E168" s="5">
        <v>0</v>
      </c>
      <c r="F168" s="5">
        <f t="shared" si="15"/>
        <v>25320.91</v>
      </c>
      <c r="G168" s="5">
        <v>0</v>
      </c>
      <c r="H168" s="14">
        <f t="shared" si="16"/>
        <v>0</v>
      </c>
      <c r="I168" s="5">
        <f t="shared" si="17"/>
        <v>25320.91</v>
      </c>
    </row>
    <row r="169" spans="1:9" ht="15">
      <c r="A169" s="40"/>
      <c r="B169" s="1" t="s">
        <v>51</v>
      </c>
      <c r="C169" s="1" t="s">
        <v>133</v>
      </c>
      <c r="D169" s="5">
        <v>12738.39</v>
      </c>
      <c r="E169" s="5">
        <v>0</v>
      </c>
      <c r="F169" s="5">
        <f t="shared" si="15"/>
        <v>12738.39</v>
      </c>
      <c r="G169" s="5">
        <v>12738.39</v>
      </c>
      <c r="H169" s="14">
        <f t="shared" si="16"/>
        <v>1</v>
      </c>
      <c r="I169" s="5">
        <f t="shared" si="17"/>
        <v>0</v>
      </c>
    </row>
    <row r="170" spans="1:9" ht="15">
      <c r="A170" s="40"/>
      <c r="B170" s="1" t="s">
        <v>58</v>
      </c>
      <c r="C170" s="1" t="s">
        <v>86</v>
      </c>
      <c r="D170" s="5">
        <v>0</v>
      </c>
      <c r="E170" s="5">
        <v>0</v>
      </c>
      <c r="F170" s="5">
        <f t="shared" si="15"/>
        <v>0</v>
      </c>
      <c r="G170" s="5">
        <v>0</v>
      </c>
      <c r="H170" s="14" t="str">
        <f t="shared" si="16"/>
        <v>***</v>
      </c>
      <c r="I170" s="5">
        <f t="shared" si="17"/>
        <v>0</v>
      </c>
    </row>
    <row r="171" spans="1:9" ht="15" hidden="1">
      <c r="A171" s="41"/>
      <c r="B171" s="1"/>
      <c r="C171" s="1"/>
      <c r="D171" s="5"/>
      <c r="E171" s="5"/>
      <c r="F171" s="5"/>
      <c r="G171" s="5"/>
      <c r="H171" s="14"/>
      <c r="I171" s="5"/>
    </row>
    <row r="172" spans="1:9" ht="23.25" customHeight="1">
      <c r="A172" s="38" t="s">
        <v>4</v>
      </c>
      <c r="B172" s="38" t="s">
        <v>96</v>
      </c>
      <c r="C172" s="11"/>
      <c r="D172" s="12">
        <f>SUBTOTAL(9,D173:D210)</f>
        <v>1950796.8</v>
      </c>
      <c r="E172" s="12">
        <f>SUBTOTAL(9,E173:E210)</f>
        <v>2010581.7800000003</v>
      </c>
      <c r="F172" s="12">
        <f>SUBTOTAL(9,F173:F210)</f>
        <v>3961378.5800000005</v>
      </c>
      <c r="G172" s="12">
        <f>SUBTOTAL(9,G173:G210)</f>
        <v>1671400.1400000004</v>
      </c>
      <c r="H172" s="15">
        <f>IF(D172&lt;&gt;0,G172/D172,"***")</f>
        <v>0.85677818417582</v>
      </c>
      <c r="I172" s="12">
        <f>SUBTOTAL(9,I173:I210)</f>
        <v>2289978.440000001</v>
      </c>
    </row>
    <row r="173" spans="1:9" ht="30" customHeight="1" hidden="1">
      <c r="A173" s="39"/>
      <c r="B173" s="8"/>
      <c r="C173" s="8"/>
      <c r="D173" s="13"/>
      <c r="E173" s="13"/>
      <c r="F173" s="13"/>
      <c r="G173" s="13"/>
      <c r="H173" s="16"/>
      <c r="I173" s="13"/>
    </row>
    <row r="174" spans="1:9" ht="15">
      <c r="A174" s="40"/>
      <c r="B174" s="1" t="s">
        <v>16</v>
      </c>
      <c r="C174" s="1" t="s">
        <v>116</v>
      </c>
      <c r="D174" s="5">
        <v>464515.81</v>
      </c>
      <c r="E174" s="5">
        <v>170000</v>
      </c>
      <c r="F174" s="5">
        <f aca="true" t="shared" si="18" ref="F174:F209">D174+E174</f>
        <v>634515.81</v>
      </c>
      <c r="G174" s="5">
        <v>536878.7799999999</v>
      </c>
      <c r="H174" s="14">
        <f aca="true" t="shared" si="19" ref="H174:H209">IF(F174&lt;&gt;0,G174/F174,"***")</f>
        <v>0.846123566251249</v>
      </c>
      <c r="I174" s="5">
        <f aca="true" t="shared" si="20" ref="I174:I209">F174-G174</f>
        <v>97637.03000000014</v>
      </c>
    </row>
    <row r="175" spans="1:9" ht="15">
      <c r="A175" s="40"/>
      <c r="B175" s="1" t="s">
        <v>17</v>
      </c>
      <c r="C175" s="1" t="s">
        <v>104</v>
      </c>
      <c r="D175" s="5">
        <v>5000</v>
      </c>
      <c r="E175" s="5">
        <v>10000</v>
      </c>
      <c r="F175" s="5">
        <f t="shared" si="18"/>
        <v>15000</v>
      </c>
      <c r="G175" s="5">
        <v>8750</v>
      </c>
      <c r="H175" s="14">
        <f t="shared" si="19"/>
        <v>0.5833333333333334</v>
      </c>
      <c r="I175" s="5">
        <f t="shared" si="20"/>
        <v>6250</v>
      </c>
    </row>
    <row r="176" spans="1:9" ht="15">
      <c r="A176" s="40"/>
      <c r="B176" s="1" t="s">
        <v>18</v>
      </c>
      <c r="C176" s="1" t="s">
        <v>119</v>
      </c>
      <c r="D176" s="5">
        <v>126475</v>
      </c>
      <c r="E176" s="5">
        <v>50000</v>
      </c>
      <c r="F176" s="5">
        <f t="shared" si="18"/>
        <v>176475</v>
      </c>
      <c r="G176" s="5">
        <v>83928.62</v>
      </c>
      <c r="H176" s="14">
        <f t="shared" si="19"/>
        <v>0.4755836237427397</v>
      </c>
      <c r="I176" s="5">
        <f t="shared" si="20"/>
        <v>92546.38</v>
      </c>
    </row>
    <row r="177" spans="1:9" ht="15">
      <c r="A177" s="40"/>
      <c r="B177" s="1" t="s">
        <v>19</v>
      </c>
      <c r="C177" s="1" t="s">
        <v>142</v>
      </c>
      <c r="D177" s="5">
        <v>15850</v>
      </c>
      <c r="E177" s="5">
        <v>7000</v>
      </c>
      <c r="F177" s="5">
        <f t="shared" si="18"/>
        <v>22850</v>
      </c>
      <c r="G177" s="5">
        <v>9205.140000000003</v>
      </c>
      <c r="H177" s="14">
        <f t="shared" si="19"/>
        <v>0.4028507658643327</v>
      </c>
      <c r="I177" s="5">
        <f t="shared" si="20"/>
        <v>13644.859999999997</v>
      </c>
    </row>
    <row r="178" spans="1:9" ht="15">
      <c r="A178" s="40"/>
      <c r="B178" s="1" t="s">
        <v>20</v>
      </c>
      <c r="C178" s="1" t="s">
        <v>111</v>
      </c>
      <c r="D178" s="5">
        <v>55300</v>
      </c>
      <c r="E178" s="5">
        <v>54934.82</v>
      </c>
      <c r="F178" s="5">
        <f t="shared" si="18"/>
        <v>110234.82</v>
      </c>
      <c r="G178" s="5">
        <v>47573.34</v>
      </c>
      <c r="H178" s="14">
        <f t="shared" si="19"/>
        <v>0.4315636384220521</v>
      </c>
      <c r="I178" s="5">
        <f t="shared" si="20"/>
        <v>62661.48000000001</v>
      </c>
    </row>
    <row r="179" spans="1:9" ht="15">
      <c r="A179" s="40"/>
      <c r="B179" s="1" t="s">
        <v>21</v>
      </c>
      <c r="C179" s="1" t="s">
        <v>141</v>
      </c>
      <c r="D179" s="5">
        <v>3500</v>
      </c>
      <c r="E179" s="5">
        <v>0</v>
      </c>
      <c r="F179" s="5">
        <f t="shared" si="18"/>
        <v>3500</v>
      </c>
      <c r="G179" s="5">
        <v>3166.42</v>
      </c>
      <c r="H179" s="14">
        <f t="shared" si="19"/>
        <v>0.9046914285714286</v>
      </c>
      <c r="I179" s="5">
        <f t="shared" si="20"/>
        <v>333.5799999999999</v>
      </c>
    </row>
    <row r="180" spans="1:9" ht="15">
      <c r="A180" s="40"/>
      <c r="B180" s="1" t="s">
        <v>22</v>
      </c>
      <c r="C180" s="1" t="s">
        <v>130</v>
      </c>
      <c r="D180" s="5">
        <v>17406.6</v>
      </c>
      <c r="E180" s="5">
        <v>0</v>
      </c>
      <c r="F180" s="5">
        <f t="shared" si="18"/>
        <v>17406.6</v>
      </c>
      <c r="G180" s="5">
        <v>13534.96</v>
      </c>
      <c r="H180" s="14">
        <f t="shared" si="19"/>
        <v>0.7775763216251307</v>
      </c>
      <c r="I180" s="5">
        <f t="shared" si="20"/>
        <v>3871.6399999999994</v>
      </c>
    </row>
    <row r="181" spans="1:9" ht="15">
      <c r="A181" s="40"/>
      <c r="B181" s="1" t="s">
        <v>23</v>
      </c>
      <c r="C181" s="1" t="s">
        <v>132</v>
      </c>
      <c r="D181" s="5">
        <v>19500</v>
      </c>
      <c r="E181" s="5">
        <v>0</v>
      </c>
      <c r="F181" s="5">
        <f t="shared" si="18"/>
        <v>19500</v>
      </c>
      <c r="G181" s="5">
        <v>15544.579999999998</v>
      </c>
      <c r="H181" s="14">
        <f t="shared" si="19"/>
        <v>0.7971579487179487</v>
      </c>
      <c r="I181" s="5">
        <f t="shared" si="20"/>
        <v>3955.420000000002</v>
      </c>
    </row>
    <row r="182" spans="1:9" ht="15">
      <c r="A182" s="40"/>
      <c r="B182" s="1" t="s">
        <v>24</v>
      </c>
      <c r="C182" s="1" t="s">
        <v>121</v>
      </c>
      <c r="D182" s="5">
        <v>41731.34</v>
      </c>
      <c r="E182" s="5">
        <v>0</v>
      </c>
      <c r="F182" s="5">
        <f t="shared" si="18"/>
        <v>41731.34</v>
      </c>
      <c r="G182" s="5">
        <v>19488.83</v>
      </c>
      <c r="H182" s="14">
        <f t="shared" si="19"/>
        <v>0.4670070503367494</v>
      </c>
      <c r="I182" s="5">
        <f t="shared" si="20"/>
        <v>22242.509999999995</v>
      </c>
    </row>
    <row r="183" spans="1:9" ht="15">
      <c r="A183" s="40"/>
      <c r="B183" s="1" t="s">
        <v>26</v>
      </c>
      <c r="C183" s="1" t="s">
        <v>73</v>
      </c>
      <c r="D183" s="5">
        <v>7500</v>
      </c>
      <c r="E183" s="5">
        <v>0</v>
      </c>
      <c r="F183" s="5">
        <f t="shared" si="18"/>
        <v>7500</v>
      </c>
      <c r="G183" s="5">
        <v>5238.5599999999995</v>
      </c>
      <c r="H183" s="14">
        <f t="shared" si="19"/>
        <v>0.6984746666666666</v>
      </c>
      <c r="I183" s="5">
        <f t="shared" si="20"/>
        <v>2261.4400000000005</v>
      </c>
    </row>
    <row r="184" spans="1:9" ht="15">
      <c r="A184" s="40"/>
      <c r="B184" s="1" t="s">
        <v>27</v>
      </c>
      <c r="C184" s="1" t="s">
        <v>143</v>
      </c>
      <c r="D184" s="5">
        <v>1324.24</v>
      </c>
      <c r="E184" s="5">
        <v>0</v>
      </c>
      <c r="F184" s="5">
        <f t="shared" si="18"/>
        <v>1324.24</v>
      </c>
      <c r="G184" s="5">
        <v>64.74</v>
      </c>
      <c r="H184" s="14">
        <f t="shared" si="19"/>
        <v>0.04888841901770071</v>
      </c>
      <c r="I184" s="5">
        <f t="shared" si="20"/>
        <v>1259.5</v>
      </c>
    </row>
    <row r="185" spans="1:9" ht="15">
      <c r="A185" s="40"/>
      <c r="B185" s="1" t="s">
        <v>28</v>
      </c>
      <c r="C185" s="1" t="s">
        <v>102</v>
      </c>
      <c r="D185" s="5">
        <v>17000</v>
      </c>
      <c r="E185" s="5">
        <v>0</v>
      </c>
      <c r="F185" s="5">
        <f t="shared" si="18"/>
        <v>17000</v>
      </c>
      <c r="G185" s="5">
        <v>15488.3</v>
      </c>
      <c r="H185" s="14">
        <f t="shared" si="19"/>
        <v>0.9110764705882353</v>
      </c>
      <c r="I185" s="5">
        <f t="shared" si="20"/>
        <v>1511.7000000000007</v>
      </c>
    </row>
    <row r="186" spans="1:9" ht="15">
      <c r="A186" s="40"/>
      <c r="B186" s="1" t="s">
        <v>29</v>
      </c>
      <c r="C186" s="1" t="s">
        <v>136</v>
      </c>
      <c r="D186" s="5">
        <v>1000</v>
      </c>
      <c r="E186" s="5">
        <v>0</v>
      </c>
      <c r="F186" s="5">
        <f t="shared" si="18"/>
        <v>1000</v>
      </c>
      <c r="G186" s="5">
        <v>437.5</v>
      </c>
      <c r="H186" s="14">
        <f t="shared" si="19"/>
        <v>0.4375</v>
      </c>
      <c r="I186" s="5">
        <f t="shared" si="20"/>
        <v>562.5</v>
      </c>
    </row>
    <row r="187" spans="1:9" ht="15">
      <c r="A187" s="40"/>
      <c r="B187" s="1" t="s">
        <v>30</v>
      </c>
      <c r="C187" s="1" t="s">
        <v>131</v>
      </c>
      <c r="D187" s="5">
        <v>28510</v>
      </c>
      <c r="E187" s="5">
        <v>0</v>
      </c>
      <c r="F187" s="5">
        <f t="shared" si="18"/>
        <v>28510</v>
      </c>
      <c r="G187" s="5">
        <v>24446.14</v>
      </c>
      <c r="H187" s="14">
        <f t="shared" si="19"/>
        <v>0.8574584356366187</v>
      </c>
      <c r="I187" s="5">
        <f t="shared" si="20"/>
        <v>4063.8600000000006</v>
      </c>
    </row>
    <row r="188" spans="1:9" ht="15">
      <c r="A188" s="40"/>
      <c r="B188" s="1" t="s">
        <v>31</v>
      </c>
      <c r="C188" s="1" t="s">
        <v>138</v>
      </c>
      <c r="D188" s="5">
        <v>21200</v>
      </c>
      <c r="E188" s="5">
        <v>0</v>
      </c>
      <c r="F188" s="5">
        <f t="shared" si="18"/>
        <v>21200</v>
      </c>
      <c r="G188" s="5">
        <v>4554</v>
      </c>
      <c r="H188" s="14">
        <f t="shared" si="19"/>
        <v>0.21481132075471698</v>
      </c>
      <c r="I188" s="5">
        <f t="shared" si="20"/>
        <v>16646</v>
      </c>
    </row>
    <row r="189" spans="1:9" ht="15">
      <c r="A189" s="40"/>
      <c r="B189" s="1" t="s">
        <v>32</v>
      </c>
      <c r="C189" s="1" t="s">
        <v>128</v>
      </c>
      <c r="D189" s="5">
        <v>10924.31</v>
      </c>
      <c r="E189" s="5">
        <v>0</v>
      </c>
      <c r="F189" s="5">
        <f t="shared" si="18"/>
        <v>10924.31</v>
      </c>
      <c r="G189" s="5">
        <v>1459.31</v>
      </c>
      <c r="H189" s="14">
        <f t="shared" si="19"/>
        <v>0.1335837229078999</v>
      </c>
      <c r="I189" s="5">
        <f t="shared" si="20"/>
        <v>9465</v>
      </c>
    </row>
    <row r="190" spans="1:9" ht="15">
      <c r="A190" s="40"/>
      <c r="B190" s="1" t="s">
        <v>33</v>
      </c>
      <c r="C190" s="1" t="s">
        <v>85</v>
      </c>
      <c r="D190" s="5">
        <v>12700</v>
      </c>
      <c r="E190" s="5">
        <v>0</v>
      </c>
      <c r="F190" s="5">
        <f t="shared" si="18"/>
        <v>12700</v>
      </c>
      <c r="G190" s="5">
        <v>664.1600000000001</v>
      </c>
      <c r="H190" s="14">
        <f t="shared" si="19"/>
        <v>0.05229606299212599</v>
      </c>
      <c r="I190" s="5">
        <f t="shared" si="20"/>
        <v>12035.84</v>
      </c>
    </row>
    <row r="191" spans="1:9" ht="15">
      <c r="A191" s="40"/>
      <c r="B191" s="1" t="s">
        <v>34</v>
      </c>
      <c r="C191" s="1" t="s">
        <v>100</v>
      </c>
      <c r="D191" s="5">
        <v>220000</v>
      </c>
      <c r="E191" s="5">
        <v>0</v>
      </c>
      <c r="F191" s="5">
        <f t="shared" si="18"/>
        <v>220000</v>
      </c>
      <c r="G191" s="5">
        <v>192182.77</v>
      </c>
      <c r="H191" s="14">
        <f t="shared" si="19"/>
        <v>0.8735580454545454</v>
      </c>
      <c r="I191" s="5">
        <f t="shared" si="20"/>
        <v>27817.23000000001</v>
      </c>
    </row>
    <row r="192" spans="1:9" ht="15">
      <c r="A192" s="40"/>
      <c r="B192" s="1" t="s">
        <v>36</v>
      </c>
      <c r="C192" s="1" t="s">
        <v>105</v>
      </c>
      <c r="D192" s="5">
        <v>267877.97000000003</v>
      </c>
      <c r="E192" s="5">
        <v>0</v>
      </c>
      <c r="F192" s="5">
        <f t="shared" si="18"/>
        <v>267877.97000000003</v>
      </c>
      <c r="G192" s="5">
        <v>298964.68</v>
      </c>
      <c r="H192" s="14">
        <f t="shared" si="19"/>
        <v>1.1160480273909794</v>
      </c>
      <c r="I192" s="5">
        <f t="shared" si="20"/>
        <v>-31086.709999999963</v>
      </c>
    </row>
    <row r="193" spans="1:9" ht="15">
      <c r="A193" s="40"/>
      <c r="B193" s="1" t="s">
        <v>37</v>
      </c>
      <c r="C193" s="1" t="s">
        <v>106</v>
      </c>
      <c r="D193" s="5">
        <v>30000</v>
      </c>
      <c r="E193" s="5">
        <v>0</v>
      </c>
      <c r="F193" s="5">
        <f t="shared" si="18"/>
        <v>30000</v>
      </c>
      <c r="G193" s="5">
        <v>-1347.3300000000002</v>
      </c>
      <c r="H193" s="14">
        <f t="shared" si="19"/>
        <v>-0.044911000000000006</v>
      </c>
      <c r="I193" s="5">
        <f t="shared" si="20"/>
        <v>31347.33</v>
      </c>
    </row>
    <row r="194" spans="1:9" ht="15">
      <c r="A194" s="40"/>
      <c r="B194" s="1" t="s">
        <v>38</v>
      </c>
      <c r="C194" s="1" t="s">
        <v>77</v>
      </c>
      <c r="D194" s="5">
        <v>158728.15</v>
      </c>
      <c r="E194" s="5">
        <v>0</v>
      </c>
      <c r="F194" s="5">
        <f t="shared" si="18"/>
        <v>158728.15</v>
      </c>
      <c r="G194" s="5">
        <v>166049.95</v>
      </c>
      <c r="H194" s="14">
        <f t="shared" si="19"/>
        <v>1.0461279237488752</v>
      </c>
      <c r="I194" s="5">
        <f t="shared" si="20"/>
        <v>-7321.8000000000175</v>
      </c>
    </row>
    <row r="195" spans="1:9" ht="15">
      <c r="A195" s="40"/>
      <c r="B195" s="1" t="s">
        <v>39</v>
      </c>
      <c r="C195" s="1" t="s">
        <v>139</v>
      </c>
      <c r="D195" s="5">
        <v>32347.5</v>
      </c>
      <c r="E195" s="5">
        <v>0</v>
      </c>
      <c r="F195" s="5">
        <f t="shared" si="18"/>
        <v>32347.5</v>
      </c>
      <c r="G195" s="5">
        <v>33214.28</v>
      </c>
      <c r="H195" s="14">
        <f t="shared" si="19"/>
        <v>1.0267958883994126</v>
      </c>
      <c r="I195" s="5">
        <f t="shared" si="20"/>
        <v>-866.7799999999988</v>
      </c>
    </row>
    <row r="196" spans="1:9" ht="15">
      <c r="A196" s="40"/>
      <c r="B196" s="1" t="s">
        <v>41</v>
      </c>
      <c r="C196" s="1" t="s">
        <v>79</v>
      </c>
      <c r="D196" s="5">
        <v>25677.1</v>
      </c>
      <c r="E196" s="5">
        <v>0</v>
      </c>
      <c r="F196" s="5">
        <f t="shared" si="18"/>
        <v>25677.1</v>
      </c>
      <c r="G196" s="5">
        <v>8638.269999999999</v>
      </c>
      <c r="H196" s="14">
        <f t="shared" si="19"/>
        <v>0.33641922179685396</v>
      </c>
      <c r="I196" s="5">
        <f t="shared" si="20"/>
        <v>17038.83</v>
      </c>
    </row>
    <row r="197" spans="1:9" ht="15">
      <c r="A197" s="40"/>
      <c r="B197" s="1" t="s">
        <v>42</v>
      </c>
      <c r="C197" s="1" t="s">
        <v>108</v>
      </c>
      <c r="D197" s="5">
        <v>15000</v>
      </c>
      <c r="E197" s="5">
        <v>0</v>
      </c>
      <c r="F197" s="5">
        <f t="shared" si="18"/>
        <v>15000</v>
      </c>
      <c r="G197" s="5">
        <v>8812.08</v>
      </c>
      <c r="H197" s="14">
        <f t="shared" si="19"/>
        <v>0.587472</v>
      </c>
      <c r="I197" s="5">
        <f t="shared" si="20"/>
        <v>6187.92</v>
      </c>
    </row>
    <row r="198" spans="1:9" ht="15">
      <c r="A198" s="40"/>
      <c r="B198" s="1" t="s">
        <v>43</v>
      </c>
      <c r="C198" s="1" t="s">
        <v>94</v>
      </c>
      <c r="D198" s="5">
        <v>0</v>
      </c>
      <c r="E198" s="5">
        <v>0</v>
      </c>
      <c r="F198" s="5">
        <f t="shared" si="18"/>
        <v>0</v>
      </c>
      <c r="G198" s="5">
        <v>0</v>
      </c>
      <c r="H198" s="14" t="str">
        <f t="shared" si="19"/>
        <v>***</v>
      </c>
      <c r="I198" s="5">
        <f t="shared" si="20"/>
        <v>0</v>
      </c>
    </row>
    <row r="199" spans="1:9" ht="15">
      <c r="A199" s="40"/>
      <c r="B199" s="1" t="s">
        <v>45</v>
      </c>
      <c r="C199" s="1" t="s">
        <v>113</v>
      </c>
      <c r="D199" s="5">
        <v>216763.3</v>
      </c>
      <c r="E199" s="5">
        <v>1718646.9600000002</v>
      </c>
      <c r="F199" s="5">
        <f t="shared" si="18"/>
        <v>1935410.2600000002</v>
      </c>
      <c r="G199" s="5">
        <v>28118.09</v>
      </c>
      <c r="H199" s="14">
        <f t="shared" si="19"/>
        <v>0.014528232375909797</v>
      </c>
      <c r="I199" s="5">
        <f t="shared" si="20"/>
        <v>1907292.1700000002</v>
      </c>
    </row>
    <row r="200" spans="1:9" ht="15">
      <c r="A200" s="40"/>
      <c r="B200" s="1" t="s">
        <v>47</v>
      </c>
      <c r="C200" s="1" t="s">
        <v>118</v>
      </c>
      <c r="D200" s="5">
        <v>3500</v>
      </c>
      <c r="E200" s="5">
        <v>0</v>
      </c>
      <c r="F200" s="5">
        <f t="shared" si="18"/>
        <v>3500</v>
      </c>
      <c r="G200" s="5">
        <v>3437.05</v>
      </c>
      <c r="H200" s="14">
        <f t="shared" si="19"/>
        <v>0.9820142857142857</v>
      </c>
      <c r="I200" s="5">
        <f t="shared" si="20"/>
        <v>62.94999999999982</v>
      </c>
    </row>
    <row r="201" spans="1:9" ht="15">
      <c r="A201" s="40"/>
      <c r="B201" s="1" t="s">
        <v>48</v>
      </c>
      <c r="C201" s="1" t="s">
        <v>144</v>
      </c>
      <c r="D201" s="5">
        <v>1965.48</v>
      </c>
      <c r="E201" s="5">
        <v>0</v>
      </c>
      <c r="F201" s="5">
        <f t="shared" si="18"/>
        <v>1965.48</v>
      </c>
      <c r="G201" s="5">
        <v>1410.84</v>
      </c>
      <c r="H201" s="14">
        <f t="shared" si="19"/>
        <v>0.717809390072654</v>
      </c>
      <c r="I201" s="5">
        <f t="shared" si="20"/>
        <v>554.6400000000001</v>
      </c>
    </row>
    <row r="202" spans="1:9" ht="15">
      <c r="A202" s="40"/>
      <c r="B202" s="1" t="s">
        <v>50</v>
      </c>
      <c r="C202" s="1" t="s">
        <v>114</v>
      </c>
      <c r="D202" s="5">
        <v>0</v>
      </c>
      <c r="E202" s="5">
        <v>0</v>
      </c>
      <c r="F202" s="5">
        <f t="shared" si="18"/>
        <v>0</v>
      </c>
      <c r="G202" s="5">
        <v>0</v>
      </c>
      <c r="H202" s="14" t="str">
        <f t="shared" si="19"/>
        <v>***</v>
      </c>
      <c r="I202" s="5">
        <f t="shared" si="20"/>
        <v>0</v>
      </c>
    </row>
    <row r="203" spans="1:9" ht="15">
      <c r="A203" s="40"/>
      <c r="B203" s="1" t="s">
        <v>51</v>
      </c>
      <c r="C203" s="1" t="s">
        <v>133</v>
      </c>
      <c r="D203" s="5">
        <v>0</v>
      </c>
      <c r="E203" s="5">
        <v>0</v>
      </c>
      <c r="F203" s="5">
        <f t="shared" si="18"/>
        <v>0</v>
      </c>
      <c r="G203" s="5">
        <v>3415.1</v>
      </c>
      <c r="H203" s="14" t="str">
        <f t="shared" si="19"/>
        <v>***</v>
      </c>
      <c r="I203" s="5">
        <f t="shared" si="20"/>
        <v>-3415.1</v>
      </c>
    </row>
    <row r="204" spans="1:9" ht="15">
      <c r="A204" s="40"/>
      <c r="B204" s="1" t="s">
        <v>52</v>
      </c>
      <c r="C204" s="1" t="s">
        <v>135</v>
      </c>
      <c r="D204" s="5">
        <v>0</v>
      </c>
      <c r="E204" s="5">
        <v>0</v>
      </c>
      <c r="F204" s="5">
        <f t="shared" si="18"/>
        <v>0</v>
      </c>
      <c r="G204" s="5">
        <v>0</v>
      </c>
      <c r="H204" s="14" t="str">
        <f t="shared" si="19"/>
        <v>***</v>
      </c>
      <c r="I204" s="5">
        <f t="shared" si="20"/>
        <v>0</v>
      </c>
    </row>
    <row r="205" spans="1:9" ht="15">
      <c r="A205" s="40"/>
      <c r="B205" s="1" t="s">
        <v>53</v>
      </c>
      <c r="C205" s="1" t="s">
        <v>120</v>
      </c>
      <c r="D205" s="5">
        <v>3000</v>
      </c>
      <c r="E205" s="5">
        <v>0</v>
      </c>
      <c r="F205" s="5">
        <f t="shared" si="18"/>
        <v>3000</v>
      </c>
      <c r="G205" s="5">
        <v>3000</v>
      </c>
      <c r="H205" s="14">
        <f t="shared" si="19"/>
        <v>1</v>
      </c>
      <c r="I205" s="5">
        <f t="shared" si="20"/>
        <v>0</v>
      </c>
    </row>
    <row r="206" spans="1:9" ht="15">
      <c r="A206" s="40"/>
      <c r="B206" s="1" t="s">
        <v>60</v>
      </c>
      <c r="C206" s="1" t="s">
        <v>125</v>
      </c>
      <c r="D206" s="5">
        <v>15500</v>
      </c>
      <c r="E206" s="5">
        <v>0</v>
      </c>
      <c r="F206" s="5">
        <f t="shared" si="18"/>
        <v>15500</v>
      </c>
      <c r="G206" s="5">
        <v>10467.43</v>
      </c>
      <c r="H206" s="14">
        <f t="shared" si="19"/>
        <v>0.6753180645161291</v>
      </c>
      <c r="I206" s="5">
        <f t="shared" si="20"/>
        <v>5032.57</v>
      </c>
    </row>
    <row r="207" spans="1:9" ht="15">
      <c r="A207" s="40"/>
      <c r="B207" s="1" t="s">
        <v>63</v>
      </c>
      <c r="C207" s="1" t="s">
        <v>103</v>
      </c>
      <c r="D207" s="5">
        <v>76000</v>
      </c>
      <c r="E207" s="5">
        <v>0</v>
      </c>
      <c r="F207" s="5">
        <f t="shared" si="18"/>
        <v>76000</v>
      </c>
      <c r="G207" s="5">
        <v>94572</v>
      </c>
      <c r="H207" s="14">
        <f t="shared" si="19"/>
        <v>1.2443684210526316</v>
      </c>
      <c r="I207" s="5">
        <f t="shared" si="20"/>
        <v>-18572</v>
      </c>
    </row>
    <row r="208" spans="1:9" ht="15">
      <c r="A208" s="40"/>
      <c r="B208" s="1" t="s">
        <v>65</v>
      </c>
      <c r="C208" s="1" t="s">
        <v>70</v>
      </c>
      <c r="D208" s="5">
        <v>35000</v>
      </c>
      <c r="E208" s="5">
        <v>0</v>
      </c>
      <c r="F208" s="5">
        <f t="shared" si="18"/>
        <v>35000</v>
      </c>
      <c r="G208" s="5">
        <v>30041.55</v>
      </c>
      <c r="H208" s="14">
        <f t="shared" si="19"/>
        <v>0.8583299999999999</v>
      </c>
      <c r="I208" s="5">
        <f t="shared" si="20"/>
        <v>4958.450000000001</v>
      </c>
    </row>
    <row r="209" spans="1:9" ht="15">
      <c r="A209" s="40"/>
      <c r="B209" s="1" t="s">
        <v>67</v>
      </c>
      <c r="C209" s="1" t="s">
        <v>137</v>
      </c>
      <c r="D209" s="5">
        <v>0</v>
      </c>
      <c r="E209" s="5">
        <v>0</v>
      </c>
      <c r="F209" s="5">
        <f t="shared" si="18"/>
        <v>0</v>
      </c>
      <c r="G209" s="5">
        <v>0</v>
      </c>
      <c r="H209" s="14" t="str">
        <f t="shared" si="19"/>
        <v>***</v>
      </c>
      <c r="I209" s="5">
        <f t="shared" si="20"/>
        <v>0</v>
      </c>
    </row>
    <row r="210" spans="1:9" ht="15" hidden="1">
      <c r="A210" s="41"/>
      <c r="B210" s="1"/>
      <c r="C210" s="1"/>
      <c r="D210" s="5"/>
      <c r="E210" s="5"/>
      <c r="F210" s="5"/>
      <c r="G210" s="5"/>
      <c r="H210" s="14"/>
      <c r="I210" s="5"/>
    </row>
    <row r="211" spans="1:9" ht="23.25" customHeight="1">
      <c r="A211" s="38" t="s">
        <v>5</v>
      </c>
      <c r="B211" s="38" t="s">
        <v>98</v>
      </c>
      <c r="C211" s="11"/>
      <c r="D211" s="12">
        <f>SUBTOTAL(9,D212:D261)</f>
        <v>9040233.25</v>
      </c>
      <c r="E211" s="12">
        <f>SUBTOTAL(9,E212:E261)</f>
        <v>10264159.360000001</v>
      </c>
      <c r="F211" s="12">
        <f>SUBTOTAL(9,F212:F261)</f>
        <v>19304392.61</v>
      </c>
      <c r="G211" s="12">
        <f>SUBTOTAL(9,G212:G261)</f>
        <v>8257766.150000002</v>
      </c>
      <c r="H211" s="15">
        <f>IF(D211&lt;&gt;0,G211/D211,"***")</f>
        <v>0.9134461381292349</v>
      </c>
      <c r="I211" s="12">
        <f>SUBTOTAL(9,I212:I261)</f>
        <v>11046626.46</v>
      </c>
    </row>
    <row r="212" spans="1:9" ht="30" customHeight="1" hidden="1">
      <c r="A212" s="39"/>
      <c r="B212" s="8"/>
      <c r="C212" s="8"/>
      <c r="D212" s="13"/>
      <c r="E212" s="13"/>
      <c r="F212" s="13"/>
      <c r="G212" s="13"/>
      <c r="H212" s="16"/>
      <c r="I212" s="13"/>
    </row>
    <row r="213" spans="1:9" ht="15">
      <c r="A213" s="40"/>
      <c r="B213" s="1" t="s">
        <v>16</v>
      </c>
      <c r="C213" s="1" t="s">
        <v>116</v>
      </c>
      <c r="D213" s="5">
        <v>3063746.6399999997</v>
      </c>
      <c r="E213" s="5">
        <v>237316.26</v>
      </c>
      <c r="F213" s="5">
        <f aca="true" t="shared" si="21" ref="F213:F260">D213+E213</f>
        <v>3301062.8999999994</v>
      </c>
      <c r="G213" s="5">
        <v>2638557.1799999997</v>
      </c>
      <c r="H213" s="14">
        <f aca="true" t="shared" si="22" ref="H213:H260">IF(F213&lt;&gt;0,G213/F213,"***")</f>
        <v>0.7993053328368872</v>
      </c>
      <c r="I213" s="5">
        <f aca="true" t="shared" si="23" ref="I213:I260">F213-G213</f>
        <v>662505.7199999997</v>
      </c>
    </row>
    <row r="214" spans="1:9" ht="15">
      <c r="A214" s="40"/>
      <c r="B214" s="1" t="s">
        <v>17</v>
      </c>
      <c r="C214" s="1" t="s">
        <v>104</v>
      </c>
      <c r="D214" s="5">
        <v>135180</v>
      </c>
      <c r="E214" s="5">
        <v>40000</v>
      </c>
      <c r="F214" s="5">
        <f t="shared" si="21"/>
        <v>175180</v>
      </c>
      <c r="G214" s="5">
        <v>103964.4</v>
      </c>
      <c r="H214" s="14">
        <f t="shared" si="22"/>
        <v>0.5934718575179815</v>
      </c>
      <c r="I214" s="5">
        <f t="shared" si="23"/>
        <v>71215.6</v>
      </c>
    </row>
    <row r="215" spans="1:9" ht="15">
      <c r="A215" s="40"/>
      <c r="B215" s="1" t="s">
        <v>18</v>
      </c>
      <c r="C215" s="1" t="s">
        <v>119</v>
      </c>
      <c r="D215" s="5">
        <v>480285.99</v>
      </c>
      <c r="E215" s="5">
        <v>52377</v>
      </c>
      <c r="F215" s="5">
        <f t="shared" si="21"/>
        <v>532662.99</v>
      </c>
      <c r="G215" s="5">
        <v>405735.6600000001</v>
      </c>
      <c r="H215" s="14">
        <f t="shared" si="22"/>
        <v>0.7617117532419515</v>
      </c>
      <c r="I215" s="5">
        <f t="shared" si="23"/>
        <v>126927.3299999999</v>
      </c>
    </row>
    <row r="216" spans="1:9" ht="15">
      <c r="A216" s="40"/>
      <c r="B216" s="1" t="s">
        <v>19</v>
      </c>
      <c r="C216" s="1" t="s">
        <v>142</v>
      </c>
      <c r="D216" s="5">
        <v>58637.92</v>
      </c>
      <c r="E216" s="5">
        <v>3200</v>
      </c>
      <c r="F216" s="5">
        <f t="shared" si="21"/>
        <v>61837.92</v>
      </c>
      <c r="G216" s="5">
        <v>42807.28999999999</v>
      </c>
      <c r="H216" s="14">
        <f t="shared" si="22"/>
        <v>0.6922498363463712</v>
      </c>
      <c r="I216" s="5">
        <f t="shared" si="23"/>
        <v>19030.630000000005</v>
      </c>
    </row>
    <row r="217" spans="1:9" ht="15">
      <c r="A217" s="40"/>
      <c r="B217" s="1" t="s">
        <v>20</v>
      </c>
      <c r="C217" s="1" t="s">
        <v>111</v>
      </c>
      <c r="D217" s="5">
        <v>685316.37</v>
      </c>
      <c r="E217" s="5">
        <v>40000</v>
      </c>
      <c r="F217" s="5">
        <f t="shared" si="21"/>
        <v>725316.37</v>
      </c>
      <c r="G217" s="5">
        <v>639808.31</v>
      </c>
      <c r="H217" s="14">
        <f t="shared" si="22"/>
        <v>0.8821092925284453</v>
      </c>
      <c r="I217" s="5">
        <f t="shared" si="23"/>
        <v>85508.05999999994</v>
      </c>
    </row>
    <row r="218" spans="1:9" ht="15">
      <c r="A218" s="40"/>
      <c r="B218" s="1" t="s">
        <v>21</v>
      </c>
      <c r="C218" s="1" t="s">
        <v>141</v>
      </c>
      <c r="D218" s="5">
        <v>48800</v>
      </c>
      <c r="E218" s="5">
        <v>10000</v>
      </c>
      <c r="F218" s="5">
        <f t="shared" si="21"/>
        <v>58800</v>
      </c>
      <c r="G218" s="5">
        <v>46141.23</v>
      </c>
      <c r="H218" s="14">
        <f t="shared" si="22"/>
        <v>0.7847147959183673</v>
      </c>
      <c r="I218" s="5">
        <f t="shared" si="23"/>
        <v>12658.769999999997</v>
      </c>
    </row>
    <row r="219" spans="1:9" ht="15">
      <c r="A219" s="40"/>
      <c r="B219" s="1" t="s">
        <v>22</v>
      </c>
      <c r="C219" s="1" t="s">
        <v>130</v>
      </c>
      <c r="D219" s="5">
        <v>235900</v>
      </c>
      <c r="E219" s="5">
        <v>30000</v>
      </c>
      <c r="F219" s="5">
        <f t="shared" si="21"/>
        <v>265900</v>
      </c>
      <c r="G219" s="5">
        <v>201696.51</v>
      </c>
      <c r="H219" s="14">
        <f t="shared" si="22"/>
        <v>0.758542722828131</v>
      </c>
      <c r="I219" s="5">
        <f t="shared" si="23"/>
        <v>64203.48999999999</v>
      </c>
    </row>
    <row r="220" spans="1:9" ht="15">
      <c r="A220" s="40"/>
      <c r="B220" s="1" t="s">
        <v>23</v>
      </c>
      <c r="C220" s="1" t="s">
        <v>132</v>
      </c>
      <c r="D220" s="5">
        <v>134929.61000000002</v>
      </c>
      <c r="E220" s="5">
        <v>50000</v>
      </c>
      <c r="F220" s="5">
        <f t="shared" si="21"/>
        <v>184929.61000000002</v>
      </c>
      <c r="G220" s="5">
        <v>126091.25</v>
      </c>
      <c r="H220" s="14">
        <f t="shared" si="22"/>
        <v>0.6818337528533153</v>
      </c>
      <c r="I220" s="5">
        <f t="shared" si="23"/>
        <v>58838.360000000015</v>
      </c>
    </row>
    <row r="221" spans="1:9" ht="15">
      <c r="A221" s="40"/>
      <c r="B221" s="1" t="s">
        <v>24</v>
      </c>
      <c r="C221" s="1" t="s">
        <v>121</v>
      </c>
      <c r="D221" s="5">
        <v>336100</v>
      </c>
      <c r="E221" s="5">
        <v>275000</v>
      </c>
      <c r="F221" s="5">
        <f t="shared" si="21"/>
        <v>611100</v>
      </c>
      <c r="G221" s="5">
        <v>273262.7</v>
      </c>
      <c r="H221" s="14">
        <f t="shared" si="22"/>
        <v>0.44716527573228604</v>
      </c>
      <c r="I221" s="5">
        <f t="shared" si="23"/>
        <v>337837.3</v>
      </c>
    </row>
    <row r="222" spans="1:9" ht="15">
      <c r="A222" s="40"/>
      <c r="B222" s="1" t="s">
        <v>25</v>
      </c>
      <c r="C222" s="1" t="s">
        <v>97</v>
      </c>
      <c r="D222" s="5">
        <v>0</v>
      </c>
      <c r="E222" s="5">
        <v>0</v>
      </c>
      <c r="F222" s="5">
        <f t="shared" si="21"/>
        <v>0</v>
      </c>
      <c r="G222" s="5">
        <v>0</v>
      </c>
      <c r="H222" s="14" t="str">
        <f t="shared" si="22"/>
        <v>***</v>
      </c>
      <c r="I222" s="5">
        <f t="shared" si="23"/>
        <v>0</v>
      </c>
    </row>
    <row r="223" spans="1:9" ht="15">
      <c r="A223" s="40"/>
      <c r="B223" s="1" t="s">
        <v>26</v>
      </c>
      <c r="C223" s="1" t="s">
        <v>73</v>
      </c>
      <c r="D223" s="5">
        <v>83304.58</v>
      </c>
      <c r="E223" s="5">
        <v>90000</v>
      </c>
      <c r="F223" s="5">
        <f t="shared" si="21"/>
        <v>173304.58000000002</v>
      </c>
      <c r="G223" s="5">
        <v>48453.56999999999</v>
      </c>
      <c r="H223" s="14">
        <f t="shared" si="22"/>
        <v>0.27958620597332157</v>
      </c>
      <c r="I223" s="5">
        <f t="shared" si="23"/>
        <v>124851.01000000002</v>
      </c>
    </row>
    <row r="224" spans="1:9" ht="15">
      <c r="A224" s="40"/>
      <c r="B224" s="1" t="s">
        <v>27</v>
      </c>
      <c r="C224" s="1" t="s">
        <v>143</v>
      </c>
      <c r="D224" s="5">
        <v>8826</v>
      </c>
      <c r="E224" s="5">
        <v>0</v>
      </c>
      <c r="F224" s="5">
        <f t="shared" si="21"/>
        <v>8826</v>
      </c>
      <c r="G224" s="5">
        <v>5913.469999999999</v>
      </c>
      <c r="H224" s="14">
        <f t="shared" si="22"/>
        <v>0.670005665080444</v>
      </c>
      <c r="I224" s="5">
        <f t="shared" si="23"/>
        <v>2912.5300000000007</v>
      </c>
    </row>
    <row r="225" spans="1:9" ht="15">
      <c r="A225" s="40"/>
      <c r="B225" s="1" t="s">
        <v>28</v>
      </c>
      <c r="C225" s="1" t="s">
        <v>102</v>
      </c>
      <c r="D225" s="5">
        <v>34100</v>
      </c>
      <c r="E225" s="5">
        <v>30000</v>
      </c>
      <c r="F225" s="5">
        <f t="shared" si="21"/>
        <v>64100</v>
      </c>
      <c r="G225" s="5">
        <v>69889.01</v>
      </c>
      <c r="H225" s="14">
        <f t="shared" si="22"/>
        <v>1.0903121684867394</v>
      </c>
      <c r="I225" s="5">
        <f t="shared" si="23"/>
        <v>-5789.009999999995</v>
      </c>
    </row>
    <row r="226" spans="1:9" ht="15">
      <c r="A226" s="40"/>
      <c r="B226" s="1" t="s">
        <v>29</v>
      </c>
      <c r="C226" s="1" t="s">
        <v>136</v>
      </c>
      <c r="D226" s="5">
        <v>40200</v>
      </c>
      <c r="E226" s="5">
        <v>0</v>
      </c>
      <c r="F226" s="5">
        <f t="shared" si="21"/>
        <v>40200</v>
      </c>
      <c r="G226" s="5">
        <v>47125</v>
      </c>
      <c r="H226" s="14">
        <f t="shared" si="22"/>
        <v>1.1722636815920398</v>
      </c>
      <c r="I226" s="5">
        <f t="shared" si="23"/>
        <v>-6925</v>
      </c>
    </row>
    <row r="227" spans="1:9" ht="15">
      <c r="A227" s="40"/>
      <c r="B227" s="1" t="s">
        <v>30</v>
      </c>
      <c r="C227" s="1" t="s">
        <v>131</v>
      </c>
      <c r="D227" s="5">
        <v>111100</v>
      </c>
      <c r="E227" s="5">
        <v>15000</v>
      </c>
      <c r="F227" s="5">
        <f t="shared" si="21"/>
        <v>126100</v>
      </c>
      <c r="G227" s="5">
        <v>71330.59999999999</v>
      </c>
      <c r="H227" s="14">
        <f t="shared" si="22"/>
        <v>0.5656669310071372</v>
      </c>
      <c r="I227" s="5">
        <f t="shared" si="23"/>
        <v>54769.40000000001</v>
      </c>
    </row>
    <row r="228" spans="1:9" ht="15">
      <c r="A228" s="40"/>
      <c r="B228" s="1" t="s">
        <v>31</v>
      </c>
      <c r="C228" s="1" t="s">
        <v>138</v>
      </c>
      <c r="D228" s="5">
        <v>48849</v>
      </c>
      <c r="E228" s="5">
        <v>85000</v>
      </c>
      <c r="F228" s="5">
        <f t="shared" si="21"/>
        <v>133849</v>
      </c>
      <c r="G228" s="5">
        <v>40852.04</v>
      </c>
      <c r="H228" s="14">
        <f t="shared" si="22"/>
        <v>0.30520990070900794</v>
      </c>
      <c r="I228" s="5">
        <f t="shared" si="23"/>
        <v>92996.95999999999</v>
      </c>
    </row>
    <row r="229" spans="1:9" ht="15">
      <c r="A229" s="40"/>
      <c r="B229" s="1" t="s">
        <v>32</v>
      </c>
      <c r="C229" s="1" t="s">
        <v>128</v>
      </c>
      <c r="D229" s="5">
        <v>97000</v>
      </c>
      <c r="E229" s="5">
        <v>10000</v>
      </c>
      <c r="F229" s="5">
        <f t="shared" si="21"/>
        <v>107000</v>
      </c>
      <c r="G229" s="5">
        <v>82596.59999999999</v>
      </c>
      <c r="H229" s="14">
        <f t="shared" si="22"/>
        <v>0.7719308411214952</v>
      </c>
      <c r="I229" s="5">
        <f t="shared" si="23"/>
        <v>24403.40000000001</v>
      </c>
    </row>
    <row r="230" spans="1:9" ht="15">
      <c r="A230" s="40"/>
      <c r="B230" s="1" t="s">
        <v>33</v>
      </c>
      <c r="C230" s="1" t="s">
        <v>85</v>
      </c>
      <c r="D230" s="5">
        <v>19700</v>
      </c>
      <c r="E230" s="5">
        <v>15000</v>
      </c>
      <c r="F230" s="5">
        <f t="shared" si="21"/>
        <v>34700</v>
      </c>
      <c r="G230" s="5">
        <v>4763.24</v>
      </c>
      <c r="H230" s="14">
        <f t="shared" si="22"/>
        <v>0.13726916426512967</v>
      </c>
      <c r="I230" s="5">
        <f t="shared" si="23"/>
        <v>29936.760000000002</v>
      </c>
    </row>
    <row r="231" spans="1:9" ht="15">
      <c r="A231" s="40"/>
      <c r="B231" s="1" t="s">
        <v>34</v>
      </c>
      <c r="C231" s="1" t="s">
        <v>100</v>
      </c>
      <c r="D231" s="5">
        <v>99850</v>
      </c>
      <c r="E231" s="5">
        <v>70000</v>
      </c>
      <c r="F231" s="5">
        <f t="shared" si="21"/>
        <v>169850</v>
      </c>
      <c r="G231" s="5">
        <v>62917.61000000001</v>
      </c>
      <c r="H231" s="14">
        <f t="shared" si="22"/>
        <v>0.37043043862231384</v>
      </c>
      <c r="I231" s="5">
        <f t="shared" si="23"/>
        <v>106932.38999999998</v>
      </c>
    </row>
    <row r="232" spans="1:9" ht="15">
      <c r="A232" s="40"/>
      <c r="B232" s="1" t="s">
        <v>35</v>
      </c>
      <c r="C232" s="1" t="s">
        <v>107</v>
      </c>
      <c r="D232" s="5">
        <v>36000</v>
      </c>
      <c r="E232" s="5">
        <v>0</v>
      </c>
      <c r="F232" s="5">
        <f t="shared" si="21"/>
        <v>36000</v>
      </c>
      <c r="G232" s="5">
        <v>34956.44</v>
      </c>
      <c r="H232" s="14">
        <f t="shared" si="22"/>
        <v>0.9710122222222223</v>
      </c>
      <c r="I232" s="5">
        <f t="shared" si="23"/>
        <v>1043.5599999999977</v>
      </c>
    </row>
    <row r="233" spans="1:9" ht="15">
      <c r="A233" s="40"/>
      <c r="B233" s="1" t="s">
        <v>36</v>
      </c>
      <c r="C233" s="1" t="s">
        <v>105</v>
      </c>
      <c r="D233" s="5">
        <v>696791.78</v>
      </c>
      <c r="E233" s="5">
        <v>115000</v>
      </c>
      <c r="F233" s="5">
        <f t="shared" si="21"/>
        <v>811791.78</v>
      </c>
      <c r="G233" s="5">
        <v>1007071.03</v>
      </c>
      <c r="H233" s="14">
        <f t="shared" si="22"/>
        <v>1.2405533719496395</v>
      </c>
      <c r="I233" s="5">
        <f t="shared" si="23"/>
        <v>-195279.25</v>
      </c>
    </row>
    <row r="234" spans="1:9" ht="15">
      <c r="A234" s="40"/>
      <c r="B234" s="1" t="s">
        <v>37</v>
      </c>
      <c r="C234" s="1" t="s">
        <v>106</v>
      </c>
      <c r="D234" s="5">
        <v>122000</v>
      </c>
      <c r="E234" s="5">
        <v>62500</v>
      </c>
      <c r="F234" s="5">
        <f t="shared" si="21"/>
        <v>184500</v>
      </c>
      <c r="G234" s="5">
        <v>106849.88</v>
      </c>
      <c r="H234" s="14">
        <f t="shared" si="22"/>
        <v>0.5791321409214092</v>
      </c>
      <c r="I234" s="5">
        <f t="shared" si="23"/>
        <v>77650.12</v>
      </c>
    </row>
    <row r="235" spans="1:9" ht="15">
      <c r="A235" s="40"/>
      <c r="B235" s="1" t="s">
        <v>38</v>
      </c>
      <c r="C235" s="1" t="s">
        <v>77</v>
      </c>
      <c r="D235" s="5">
        <v>665865.9</v>
      </c>
      <c r="E235" s="5">
        <v>150000</v>
      </c>
      <c r="F235" s="5">
        <f t="shared" si="21"/>
        <v>815865.9</v>
      </c>
      <c r="G235" s="5">
        <v>584934.6</v>
      </c>
      <c r="H235" s="14">
        <f t="shared" si="22"/>
        <v>0.7169494398527992</v>
      </c>
      <c r="I235" s="5">
        <f t="shared" si="23"/>
        <v>230931.30000000005</v>
      </c>
    </row>
    <row r="236" spans="1:9" ht="15">
      <c r="A236" s="40"/>
      <c r="B236" s="1" t="s">
        <v>39</v>
      </c>
      <c r="C236" s="1" t="s">
        <v>139</v>
      </c>
      <c r="D236" s="5">
        <v>244817.06</v>
      </c>
      <c r="E236" s="5">
        <v>15000</v>
      </c>
      <c r="F236" s="5">
        <f t="shared" si="21"/>
        <v>259817.06</v>
      </c>
      <c r="G236" s="5">
        <v>237403.95</v>
      </c>
      <c r="H236" s="14">
        <f t="shared" si="22"/>
        <v>0.9137350334115859</v>
      </c>
      <c r="I236" s="5">
        <f t="shared" si="23"/>
        <v>22413.109999999986</v>
      </c>
    </row>
    <row r="237" spans="1:9" ht="15">
      <c r="A237" s="40"/>
      <c r="B237" s="1" t="s">
        <v>40</v>
      </c>
      <c r="C237" s="1" t="s">
        <v>92</v>
      </c>
      <c r="D237" s="5">
        <v>61500</v>
      </c>
      <c r="E237" s="5">
        <v>0</v>
      </c>
      <c r="F237" s="5">
        <f t="shared" si="21"/>
        <v>61500</v>
      </c>
      <c r="G237" s="5">
        <v>480</v>
      </c>
      <c r="H237" s="14">
        <f t="shared" si="22"/>
        <v>0.007804878048780488</v>
      </c>
      <c r="I237" s="5">
        <f t="shared" si="23"/>
        <v>61020</v>
      </c>
    </row>
    <row r="238" spans="1:9" ht="15">
      <c r="A238" s="40"/>
      <c r="B238" s="1" t="s">
        <v>41</v>
      </c>
      <c r="C238" s="1" t="s">
        <v>79</v>
      </c>
      <c r="D238" s="5">
        <v>390140</v>
      </c>
      <c r="E238" s="5">
        <v>115000</v>
      </c>
      <c r="F238" s="5">
        <f t="shared" si="21"/>
        <v>505140</v>
      </c>
      <c r="G238" s="5">
        <v>381254.44999999995</v>
      </c>
      <c r="H238" s="14">
        <f t="shared" si="22"/>
        <v>0.7547500692877221</v>
      </c>
      <c r="I238" s="5">
        <f t="shared" si="23"/>
        <v>123885.55000000005</v>
      </c>
    </row>
    <row r="239" spans="1:9" ht="15">
      <c r="A239" s="40"/>
      <c r="B239" s="1" t="s">
        <v>42</v>
      </c>
      <c r="C239" s="1" t="s">
        <v>108</v>
      </c>
      <c r="D239" s="5">
        <v>43325.52</v>
      </c>
      <c r="E239" s="5">
        <v>0</v>
      </c>
      <c r="F239" s="5">
        <f t="shared" si="21"/>
        <v>43325.52</v>
      </c>
      <c r="G239" s="5">
        <v>40273.49</v>
      </c>
      <c r="H239" s="14">
        <f t="shared" si="22"/>
        <v>0.929555836837042</v>
      </c>
      <c r="I239" s="5">
        <f t="shared" si="23"/>
        <v>3052.029999999999</v>
      </c>
    </row>
    <row r="240" spans="1:9" ht="15">
      <c r="A240" s="40"/>
      <c r="B240" s="1" t="s">
        <v>43</v>
      </c>
      <c r="C240" s="1" t="s">
        <v>94</v>
      </c>
      <c r="D240" s="5">
        <v>4600</v>
      </c>
      <c r="E240" s="5">
        <v>10000</v>
      </c>
      <c r="F240" s="5">
        <f t="shared" si="21"/>
        <v>14600</v>
      </c>
      <c r="G240" s="5">
        <v>4723.610000000001</v>
      </c>
      <c r="H240" s="14">
        <f t="shared" si="22"/>
        <v>0.32353493150684937</v>
      </c>
      <c r="I240" s="5">
        <f t="shared" si="23"/>
        <v>9876.39</v>
      </c>
    </row>
    <row r="241" spans="1:9" ht="15">
      <c r="A241" s="40"/>
      <c r="B241" s="1" t="s">
        <v>44</v>
      </c>
      <c r="C241" s="1" t="s">
        <v>124</v>
      </c>
      <c r="D241" s="5">
        <v>0</v>
      </c>
      <c r="E241" s="5">
        <v>0</v>
      </c>
      <c r="F241" s="5">
        <f t="shared" si="21"/>
        <v>0</v>
      </c>
      <c r="G241" s="5">
        <v>0</v>
      </c>
      <c r="H241" s="14" t="str">
        <f t="shared" si="22"/>
        <v>***</v>
      </c>
      <c r="I241" s="5">
        <f t="shared" si="23"/>
        <v>0</v>
      </c>
    </row>
    <row r="242" spans="1:9" ht="15">
      <c r="A242" s="40"/>
      <c r="B242" s="1" t="s">
        <v>45</v>
      </c>
      <c r="C242" s="1" t="s">
        <v>113</v>
      </c>
      <c r="D242" s="5">
        <v>450279.02</v>
      </c>
      <c r="E242" s="5">
        <v>7929766.100000001</v>
      </c>
      <c r="F242" s="5">
        <f t="shared" si="21"/>
        <v>8380045.120000001</v>
      </c>
      <c r="G242" s="5">
        <v>162225.03999999998</v>
      </c>
      <c r="H242" s="14">
        <f t="shared" si="22"/>
        <v>0.01935849242778301</v>
      </c>
      <c r="I242" s="5">
        <f t="shared" si="23"/>
        <v>8217820.080000001</v>
      </c>
    </row>
    <row r="243" spans="1:9" ht="15">
      <c r="A243" s="40"/>
      <c r="B243" s="1" t="s">
        <v>47</v>
      </c>
      <c r="C243" s="1" t="s">
        <v>118</v>
      </c>
      <c r="D243" s="5">
        <v>3800</v>
      </c>
      <c r="E243" s="5">
        <v>0</v>
      </c>
      <c r="F243" s="5">
        <f t="shared" si="21"/>
        <v>3800</v>
      </c>
      <c r="G243" s="5">
        <v>90</v>
      </c>
      <c r="H243" s="14">
        <f t="shared" si="22"/>
        <v>0.02368421052631579</v>
      </c>
      <c r="I243" s="5">
        <f t="shared" si="23"/>
        <v>3710</v>
      </c>
    </row>
    <row r="244" spans="1:9" ht="15">
      <c r="A244" s="40"/>
      <c r="B244" s="1" t="s">
        <v>48</v>
      </c>
      <c r="C244" s="1" t="s">
        <v>144</v>
      </c>
      <c r="D244" s="5">
        <v>400</v>
      </c>
      <c r="E244" s="5">
        <v>0</v>
      </c>
      <c r="F244" s="5">
        <f t="shared" si="21"/>
        <v>400</v>
      </c>
      <c r="G244" s="5">
        <v>754.78</v>
      </c>
      <c r="H244" s="14">
        <f t="shared" si="22"/>
        <v>1.88695</v>
      </c>
      <c r="I244" s="5">
        <f t="shared" si="23"/>
        <v>-354.78</v>
      </c>
    </row>
    <row r="245" spans="1:9" ht="15">
      <c r="A245" s="40"/>
      <c r="B245" s="1" t="s">
        <v>49</v>
      </c>
      <c r="C245" s="1" t="s">
        <v>80</v>
      </c>
      <c r="D245" s="5">
        <v>835.36</v>
      </c>
      <c r="E245" s="5">
        <v>0</v>
      </c>
      <c r="F245" s="5">
        <f t="shared" si="21"/>
        <v>835.36</v>
      </c>
      <c r="G245" s="5">
        <v>451.9</v>
      </c>
      <c r="H245" s="14">
        <f t="shared" si="22"/>
        <v>0.5409643746408733</v>
      </c>
      <c r="I245" s="5">
        <f t="shared" si="23"/>
        <v>383.46000000000004</v>
      </c>
    </row>
    <row r="246" spans="1:9" ht="15">
      <c r="A246" s="40"/>
      <c r="B246" s="1" t="s">
        <v>50</v>
      </c>
      <c r="C246" s="1" t="s">
        <v>114</v>
      </c>
      <c r="D246" s="5">
        <v>2400</v>
      </c>
      <c r="E246" s="5">
        <v>0</v>
      </c>
      <c r="F246" s="5">
        <f t="shared" si="21"/>
        <v>2400</v>
      </c>
      <c r="G246" s="5">
        <v>0</v>
      </c>
      <c r="H246" s="14">
        <f t="shared" si="22"/>
        <v>0</v>
      </c>
      <c r="I246" s="5">
        <f t="shared" si="23"/>
        <v>2400</v>
      </c>
    </row>
    <row r="247" spans="1:9" ht="15">
      <c r="A247" s="40"/>
      <c r="B247" s="1" t="s">
        <v>51</v>
      </c>
      <c r="C247" s="1" t="s">
        <v>133</v>
      </c>
      <c r="D247" s="5">
        <v>133200</v>
      </c>
      <c r="E247" s="5">
        <v>0</v>
      </c>
      <c r="F247" s="5">
        <f t="shared" si="21"/>
        <v>133200</v>
      </c>
      <c r="G247" s="5">
        <v>89151.99</v>
      </c>
      <c r="H247" s="14">
        <f t="shared" si="22"/>
        <v>0.6693092342342343</v>
      </c>
      <c r="I247" s="5">
        <f t="shared" si="23"/>
        <v>44048.009999999995</v>
      </c>
    </row>
    <row r="248" spans="1:9" ht="15">
      <c r="A248" s="40"/>
      <c r="B248" s="1" t="s">
        <v>52</v>
      </c>
      <c r="C248" s="1" t="s">
        <v>135</v>
      </c>
      <c r="D248" s="5">
        <v>3965</v>
      </c>
      <c r="E248" s="5">
        <v>0</v>
      </c>
      <c r="F248" s="5">
        <f t="shared" si="21"/>
        <v>3965</v>
      </c>
      <c r="G248" s="5">
        <v>3965</v>
      </c>
      <c r="H248" s="14">
        <f t="shared" si="22"/>
        <v>1</v>
      </c>
      <c r="I248" s="5">
        <f t="shared" si="23"/>
        <v>0</v>
      </c>
    </row>
    <row r="249" spans="1:9" ht="15">
      <c r="A249" s="40"/>
      <c r="B249" s="1" t="s">
        <v>53</v>
      </c>
      <c r="C249" s="1" t="s">
        <v>120</v>
      </c>
      <c r="D249" s="5">
        <v>50000</v>
      </c>
      <c r="E249" s="5">
        <v>0</v>
      </c>
      <c r="F249" s="5">
        <f t="shared" si="21"/>
        <v>50000</v>
      </c>
      <c r="G249" s="5">
        <v>41000</v>
      </c>
      <c r="H249" s="14">
        <f t="shared" si="22"/>
        <v>0.82</v>
      </c>
      <c r="I249" s="5">
        <f t="shared" si="23"/>
        <v>9000</v>
      </c>
    </row>
    <row r="250" spans="1:9" ht="15">
      <c r="A250" s="40"/>
      <c r="B250" s="1" t="s">
        <v>54</v>
      </c>
      <c r="C250" s="1" t="s">
        <v>134</v>
      </c>
      <c r="D250" s="5">
        <v>150</v>
      </c>
      <c r="E250" s="5">
        <v>0</v>
      </c>
      <c r="F250" s="5">
        <f t="shared" si="21"/>
        <v>150</v>
      </c>
      <c r="G250" s="5">
        <v>150</v>
      </c>
      <c r="H250" s="14">
        <f t="shared" si="22"/>
        <v>1</v>
      </c>
      <c r="I250" s="5">
        <f t="shared" si="23"/>
        <v>0</v>
      </c>
    </row>
    <row r="251" spans="1:9" ht="15">
      <c r="A251" s="40"/>
      <c r="B251" s="1" t="s">
        <v>55</v>
      </c>
      <c r="C251" s="1" t="s">
        <v>122</v>
      </c>
      <c r="D251" s="5">
        <v>1000</v>
      </c>
      <c r="E251" s="5">
        <v>0</v>
      </c>
      <c r="F251" s="5">
        <f t="shared" si="21"/>
        <v>1000</v>
      </c>
      <c r="G251" s="5">
        <v>0</v>
      </c>
      <c r="H251" s="14">
        <f t="shared" si="22"/>
        <v>0</v>
      </c>
      <c r="I251" s="5">
        <f t="shared" si="23"/>
        <v>1000</v>
      </c>
    </row>
    <row r="252" spans="1:9" ht="15">
      <c r="A252" s="40"/>
      <c r="B252" s="1" t="s">
        <v>59</v>
      </c>
      <c r="C252" s="1" t="s">
        <v>123</v>
      </c>
      <c r="D252" s="5">
        <v>0</v>
      </c>
      <c r="E252" s="5">
        <v>0</v>
      </c>
      <c r="F252" s="5">
        <f t="shared" si="21"/>
        <v>0</v>
      </c>
      <c r="G252" s="5">
        <v>0</v>
      </c>
      <c r="H252" s="14" t="str">
        <f t="shared" si="22"/>
        <v>***</v>
      </c>
      <c r="I252" s="5">
        <f t="shared" si="23"/>
        <v>0</v>
      </c>
    </row>
    <row r="253" spans="1:9" ht="15">
      <c r="A253" s="40"/>
      <c r="B253" s="1" t="s">
        <v>60</v>
      </c>
      <c r="C253" s="1" t="s">
        <v>125</v>
      </c>
      <c r="D253" s="5">
        <v>130140.99</v>
      </c>
      <c r="E253" s="5">
        <v>394000</v>
      </c>
      <c r="F253" s="5">
        <f t="shared" si="21"/>
        <v>524140.99</v>
      </c>
      <c r="G253" s="5">
        <v>385613.31</v>
      </c>
      <c r="H253" s="14">
        <f t="shared" si="22"/>
        <v>0.7357053108935442</v>
      </c>
      <c r="I253" s="5">
        <f t="shared" si="23"/>
        <v>138527.68</v>
      </c>
    </row>
    <row r="254" spans="1:9" ht="15">
      <c r="A254" s="40"/>
      <c r="B254" s="1" t="s">
        <v>61</v>
      </c>
      <c r="C254" s="1" t="s">
        <v>99</v>
      </c>
      <c r="D254" s="5">
        <v>65883.5</v>
      </c>
      <c r="E254" s="5">
        <v>50000</v>
      </c>
      <c r="F254" s="5">
        <f t="shared" si="21"/>
        <v>115883.5</v>
      </c>
      <c r="G254" s="5">
        <v>38731.25</v>
      </c>
      <c r="H254" s="14">
        <f t="shared" si="22"/>
        <v>0.3342257525877282</v>
      </c>
      <c r="I254" s="5">
        <f t="shared" si="23"/>
        <v>77152.25</v>
      </c>
    </row>
    <row r="255" spans="1:9" ht="15">
      <c r="A255" s="40"/>
      <c r="B255" s="1" t="s">
        <v>62</v>
      </c>
      <c r="C255" s="1" t="s">
        <v>127</v>
      </c>
      <c r="D255" s="5">
        <v>0</v>
      </c>
      <c r="E255" s="5">
        <v>22000</v>
      </c>
      <c r="F255" s="5">
        <f t="shared" si="21"/>
        <v>22000</v>
      </c>
      <c r="G255" s="5">
        <v>0</v>
      </c>
      <c r="H255" s="14">
        <f t="shared" si="22"/>
        <v>0</v>
      </c>
      <c r="I255" s="5">
        <f t="shared" si="23"/>
        <v>22000</v>
      </c>
    </row>
    <row r="256" spans="1:9" ht="15">
      <c r="A256" s="40"/>
      <c r="B256" s="1" t="s">
        <v>63</v>
      </c>
      <c r="C256" s="1" t="s">
        <v>103</v>
      </c>
      <c r="D256" s="5">
        <v>41000</v>
      </c>
      <c r="E256" s="5">
        <v>0</v>
      </c>
      <c r="F256" s="5">
        <f t="shared" si="21"/>
        <v>41000</v>
      </c>
      <c r="G256" s="5">
        <v>40088.15</v>
      </c>
      <c r="H256" s="14">
        <f t="shared" si="22"/>
        <v>0.977759756097561</v>
      </c>
      <c r="I256" s="5">
        <f t="shared" si="23"/>
        <v>911.8499999999985</v>
      </c>
    </row>
    <row r="257" spans="1:9" ht="15">
      <c r="A257" s="40"/>
      <c r="B257" s="1" t="s">
        <v>64</v>
      </c>
      <c r="C257" s="1" t="s">
        <v>140</v>
      </c>
      <c r="D257" s="5">
        <v>30000</v>
      </c>
      <c r="E257" s="5">
        <v>115000</v>
      </c>
      <c r="F257" s="5">
        <f t="shared" si="21"/>
        <v>145000</v>
      </c>
      <c r="G257" s="5">
        <v>19798.25</v>
      </c>
      <c r="H257" s="14">
        <f t="shared" si="22"/>
        <v>0.1365396551724138</v>
      </c>
      <c r="I257" s="5">
        <f t="shared" si="23"/>
        <v>125201.75</v>
      </c>
    </row>
    <row r="258" spans="1:9" ht="15">
      <c r="A258" s="40"/>
      <c r="B258" s="1" t="s">
        <v>65</v>
      </c>
      <c r="C258" s="1" t="s">
        <v>70</v>
      </c>
      <c r="D258" s="5">
        <v>140554</v>
      </c>
      <c r="E258" s="5">
        <v>0</v>
      </c>
      <c r="F258" s="5">
        <f t="shared" si="21"/>
        <v>140554</v>
      </c>
      <c r="G258" s="5">
        <v>81893.35999999999</v>
      </c>
      <c r="H258" s="14">
        <f t="shared" si="22"/>
        <v>0.5826469541955404</v>
      </c>
      <c r="I258" s="5">
        <f t="shared" si="23"/>
        <v>58660.640000000014</v>
      </c>
    </row>
    <row r="259" spans="1:9" ht="15">
      <c r="A259" s="40"/>
      <c r="B259" s="1" t="s">
        <v>66</v>
      </c>
      <c r="C259" s="1" t="s">
        <v>126</v>
      </c>
      <c r="D259" s="5">
        <v>-240.99000000000524</v>
      </c>
      <c r="E259" s="5">
        <v>153000</v>
      </c>
      <c r="F259" s="5">
        <f t="shared" si="21"/>
        <v>152759.01</v>
      </c>
      <c r="G259" s="5">
        <v>84000</v>
      </c>
      <c r="H259" s="14">
        <f t="shared" si="22"/>
        <v>0.5498857317810583</v>
      </c>
      <c r="I259" s="5">
        <f t="shared" si="23"/>
        <v>68759.01000000001</v>
      </c>
    </row>
    <row r="260" spans="1:9" ht="15">
      <c r="A260" s="40"/>
      <c r="B260" s="1" t="s">
        <v>67</v>
      </c>
      <c r="C260" s="1" t="s">
        <v>137</v>
      </c>
      <c r="D260" s="5">
        <v>0</v>
      </c>
      <c r="E260" s="5">
        <v>80000</v>
      </c>
      <c r="F260" s="5">
        <f t="shared" si="21"/>
        <v>80000</v>
      </c>
      <c r="G260" s="5">
        <v>0</v>
      </c>
      <c r="H260" s="14">
        <f t="shared" si="22"/>
        <v>0</v>
      </c>
      <c r="I260" s="5">
        <f t="shared" si="23"/>
        <v>80000</v>
      </c>
    </row>
    <row r="261" spans="1:9" ht="15" hidden="1">
      <c r="A261" s="41"/>
      <c r="B261" s="1"/>
      <c r="C261" s="1"/>
      <c r="D261" s="5"/>
      <c r="E261" s="5"/>
      <c r="F261" s="5"/>
      <c r="G261" s="5"/>
      <c r="H261" s="14"/>
      <c r="I261" s="5"/>
    </row>
    <row r="262" spans="1:9" ht="23.25" customHeight="1">
      <c r="A262" s="38" t="s">
        <v>6</v>
      </c>
      <c r="B262" s="38" t="s">
        <v>90</v>
      </c>
      <c r="C262" s="11"/>
      <c r="D262" s="12">
        <f>SUBTOTAL(9,D263:D293)</f>
        <v>1661476.3399999999</v>
      </c>
      <c r="E262" s="12">
        <f>SUBTOTAL(9,E263:E293)</f>
        <v>412199.27999999997</v>
      </c>
      <c r="F262" s="12">
        <f>SUBTOTAL(9,F263:F293)</f>
        <v>2073675.62</v>
      </c>
      <c r="G262" s="12">
        <f>SUBTOTAL(9,G263:G293)</f>
        <v>1467635.67</v>
      </c>
      <c r="H262" s="15">
        <f>IF(D262&lt;&gt;0,G262/D262,"***")</f>
        <v>0.8833322718275964</v>
      </c>
      <c r="I262" s="12">
        <f>SUBTOTAL(9,I263:I293)</f>
        <v>606039.9499999998</v>
      </c>
    </row>
    <row r="263" spans="1:9" ht="30" customHeight="1" hidden="1">
      <c r="A263" s="39"/>
      <c r="B263" s="8"/>
      <c r="C263" s="8"/>
      <c r="D263" s="13"/>
      <c r="E263" s="13"/>
      <c r="F263" s="13"/>
      <c r="G263" s="13"/>
      <c r="H263" s="16"/>
      <c r="I263" s="13"/>
    </row>
    <row r="264" spans="1:9" ht="15">
      <c r="A264" s="40"/>
      <c r="B264" s="1" t="s">
        <v>16</v>
      </c>
      <c r="C264" s="1" t="s">
        <v>116</v>
      </c>
      <c r="D264" s="5">
        <v>425316.19</v>
      </c>
      <c r="E264" s="5">
        <v>0</v>
      </c>
      <c r="F264" s="5">
        <f aca="true" t="shared" si="24" ref="F264:F292">D264+E264</f>
        <v>425316.19</v>
      </c>
      <c r="G264" s="5">
        <v>258827.46999999997</v>
      </c>
      <c r="H264" s="14">
        <f aca="true" t="shared" si="25" ref="H264:H292">IF(F264&lt;&gt;0,G264/F264,"***")</f>
        <v>0.6085530626050233</v>
      </c>
      <c r="I264" s="5">
        <f aca="true" t="shared" si="26" ref="I264:I292">F264-G264</f>
        <v>166488.72000000003</v>
      </c>
    </row>
    <row r="265" spans="1:9" ht="15">
      <c r="A265" s="40"/>
      <c r="B265" s="1" t="s">
        <v>18</v>
      </c>
      <c r="C265" s="1" t="s">
        <v>119</v>
      </c>
      <c r="D265" s="5">
        <v>66220.03</v>
      </c>
      <c r="E265" s="5">
        <v>0</v>
      </c>
      <c r="F265" s="5">
        <f t="shared" si="24"/>
        <v>66220.03</v>
      </c>
      <c r="G265" s="5">
        <v>43101.49</v>
      </c>
      <c r="H265" s="14">
        <f t="shared" si="25"/>
        <v>0.6508829730219089</v>
      </c>
      <c r="I265" s="5">
        <f t="shared" si="26"/>
        <v>23118.54</v>
      </c>
    </row>
    <row r="266" spans="1:9" ht="15">
      <c r="A266" s="40"/>
      <c r="B266" s="1" t="s">
        <v>19</v>
      </c>
      <c r="C266" s="1" t="s">
        <v>142</v>
      </c>
      <c r="D266" s="5">
        <v>8555.7</v>
      </c>
      <c r="E266" s="5">
        <v>0</v>
      </c>
      <c r="F266" s="5">
        <f t="shared" si="24"/>
        <v>8555.7</v>
      </c>
      <c r="G266" s="5">
        <v>4727.21</v>
      </c>
      <c r="H266" s="14">
        <f t="shared" si="25"/>
        <v>0.5525217106724172</v>
      </c>
      <c r="I266" s="5">
        <f t="shared" si="26"/>
        <v>3828.4900000000007</v>
      </c>
    </row>
    <row r="267" spans="1:9" ht="15">
      <c r="A267" s="40"/>
      <c r="B267" s="1" t="s">
        <v>20</v>
      </c>
      <c r="C267" s="1" t="s">
        <v>111</v>
      </c>
      <c r="D267" s="5">
        <v>143037.81</v>
      </c>
      <c r="E267" s="5">
        <v>0</v>
      </c>
      <c r="F267" s="5">
        <f t="shared" si="24"/>
        <v>143037.81</v>
      </c>
      <c r="G267" s="5">
        <v>53164.97</v>
      </c>
      <c r="H267" s="14">
        <f t="shared" si="25"/>
        <v>0.371684731470651</v>
      </c>
      <c r="I267" s="5">
        <f t="shared" si="26"/>
        <v>89872.84</v>
      </c>
    </row>
    <row r="268" spans="1:9" ht="15">
      <c r="A268" s="40"/>
      <c r="B268" s="1" t="s">
        <v>22</v>
      </c>
      <c r="C268" s="1" t="s">
        <v>130</v>
      </c>
      <c r="D268" s="5">
        <v>0</v>
      </c>
      <c r="E268" s="5">
        <v>0</v>
      </c>
      <c r="F268" s="5">
        <f t="shared" si="24"/>
        <v>0</v>
      </c>
      <c r="G268" s="5">
        <v>0</v>
      </c>
      <c r="H268" s="14" t="str">
        <f t="shared" si="25"/>
        <v>***</v>
      </c>
      <c r="I268" s="5">
        <f t="shared" si="26"/>
        <v>0</v>
      </c>
    </row>
    <row r="269" spans="1:9" ht="15">
      <c r="A269" s="40"/>
      <c r="B269" s="1" t="s">
        <v>23</v>
      </c>
      <c r="C269" s="1" t="s">
        <v>132</v>
      </c>
      <c r="D269" s="5">
        <v>7550</v>
      </c>
      <c r="E269" s="5">
        <v>0</v>
      </c>
      <c r="F269" s="5">
        <f t="shared" si="24"/>
        <v>7550</v>
      </c>
      <c r="G269" s="5">
        <v>5949.31</v>
      </c>
      <c r="H269" s="14">
        <f t="shared" si="25"/>
        <v>0.7879880794701988</v>
      </c>
      <c r="I269" s="5">
        <f t="shared" si="26"/>
        <v>1600.6899999999996</v>
      </c>
    </row>
    <row r="270" spans="1:9" ht="15">
      <c r="A270" s="40"/>
      <c r="B270" s="1" t="s">
        <v>24</v>
      </c>
      <c r="C270" s="1" t="s">
        <v>121</v>
      </c>
      <c r="D270" s="5">
        <v>0</v>
      </c>
      <c r="E270" s="5">
        <v>0</v>
      </c>
      <c r="F270" s="5">
        <f t="shared" si="24"/>
        <v>0</v>
      </c>
      <c r="G270" s="5">
        <v>41.38</v>
      </c>
      <c r="H270" s="14" t="str">
        <f t="shared" si="25"/>
        <v>***</v>
      </c>
      <c r="I270" s="5">
        <f t="shared" si="26"/>
        <v>-41.38</v>
      </c>
    </row>
    <row r="271" spans="1:9" ht="15">
      <c r="A271" s="40"/>
      <c r="B271" s="1" t="s">
        <v>26</v>
      </c>
      <c r="C271" s="1" t="s">
        <v>73</v>
      </c>
      <c r="D271" s="5">
        <v>0</v>
      </c>
      <c r="E271" s="5">
        <v>0</v>
      </c>
      <c r="F271" s="5">
        <f t="shared" si="24"/>
        <v>0</v>
      </c>
      <c r="G271" s="5">
        <v>1184.56</v>
      </c>
      <c r="H271" s="14" t="str">
        <f t="shared" si="25"/>
        <v>***</v>
      </c>
      <c r="I271" s="5">
        <f t="shared" si="26"/>
        <v>-1184.56</v>
      </c>
    </row>
    <row r="272" spans="1:9" ht="15">
      <c r="A272" s="40"/>
      <c r="B272" s="1" t="s">
        <v>27</v>
      </c>
      <c r="C272" s="1" t="s">
        <v>143</v>
      </c>
      <c r="D272" s="5">
        <v>0</v>
      </c>
      <c r="E272" s="5">
        <v>0</v>
      </c>
      <c r="F272" s="5">
        <f t="shared" si="24"/>
        <v>0</v>
      </c>
      <c r="G272" s="5">
        <v>0</v>
      </c>
      <c r="H272" s="14" t="str">
        <f t="shared" si="25"/>
        <v>***</v>
      </c>
      <c r="I272" s="5">
        <f t="shared" si="26"/>
        <v>0</v>
      </c>
    </row>
    <row r="273" spans="1:9" ht="15">
      <c r="A273" s="40"/>
      <c r="B273" s="1" t="s">
        <v>30</v>
      </c>
      <c r="C273" s="1" t="s">
        <v>131</v>
      </c>
      <c r="D273" s="5">
        <v>150</v>
      </c>
      <c r="E273" s="5">
        <v>0</v>
      </c>
      <c r="F273" s="5">
        <f t="shared" si="24"/>
        <v>150</v>
      </c>
      <c r="G273" s="5">
        <v>18926</v>
      </c>
      <c r="H273" s="14">
        <f t="shared" si="25"/>
        <v>126.17333333333333</v>
      </c>
      <c r="I273" s="5">
        <f t="shared" si="26"/>
        <v>-18776</v>
      </c>
    </row>
    <row r="274" spans="1:9" ht="15">
      <c r="A274" s="40"/>
      <c r="B274" s="1" t="s">
        <v>31</v>
      </c>
      <c r="C274" s="1" t="s">
        <v>138</v>
      </c>
      <c r="D274" s="5">
        <v>0</v>
      </c>
      <c r="E274" s="5">
        <v>0</v>
      </c>
      <c r="F274" s="5">
        <f t="shared" si="24"/>
        <v>0</v>
      </c>
      <c r="G274" s="5">
        <v>0</v>
      </c>
      <c r="H274" s="14" t="str">
        <f t="shared" si="25"/>
        <v>***</v>
      </c>
      <c r="I274" s="5">
        <f t="shared" si="26"/>
        <v>0</v>
      </c>
    </row>
    <row r="275" spans="1:9" ht="15">
      <c r="A275" s="40"/>
      <c r="B275" s="1" t="s">
        <v>32</v>
      </c>
      <c r="C275" s="1" t="s">
        <v>128</v>
      </c>
      <c r="D275" s="5">
        <v>0</v>
      </c>
      <c r="E275" s="5">
        <v>0</v>
      </c>
      <c r="F275" s="5">
        <f t="shared" si="24"/>
        <v>0</v>
      </c>
      <c r="G275" s="5">
        <v>0</v>
      </c>
      <c r="H275" s="14" t="str">
        <f t="shared" si="25"/>
        <v>***</v>
      </c>
      <c r="I275" s="5">
        <f t="shared" si="26"/>
        <v>0</v>
      </c>
    </row>
    <row r="276" spans="1:9" ht="15">
      <c r="A276" s="40"/>
      <c r="B276" s="1" t="s">
        <v>34</v>
      </c>
      <c r="C276" s="1" t="s">
        <v>100</v>
      </c>
      <c r="D276" s="5">
        <v>0</v>
      </c>
      <c r="E276" s="5">
        <v>0</v>
      </c>
      <c r="F276" s="5">
        <f t="shared" si="24"/>
        <v>0</v>
      </c>
      <c r="G276" s="5">
        <v>0</v>
      </c>
      <c r="H276" s="14" t="str">
        <f t="shared" si="25"/>
        <v>***</v>
      </c>
      <c r="I276" s="5">
        <f t="shared" si="26"/>
        <v>0</v>
      </c>
    </row>
    <row r="277" spans="1:9" ht="15">
      <c r="A277" s="40"/>
      <c r="B277" s="1" t="s">
        <v>36</v>
      </c>
      <c r="C277" s="1" t="s">
        <v>105</v>
      </c>
      <c r="D277" s="5">
        <v>68795</v>
      </c>
      <c r="E277" s="5">
        <v>86817.62</v>
      </c>
      <c r="F277" s="5">
        <f t="shared" si="24"/>
        <v>155612.62</v>
      </c>
      <c r="G277" s="5">
        <v>88188.07</v>
      </c>
      <c r="H277" s="14">
        <f t="shared" si="25"/>
        <v>0.5667154116420635</v>
      </c>
      <c r="I277" s="5">
        <f t="shared" si="26"/>
        <v>67424.54999999999</v>
      </c>
    </row>
    <row r="278" spans="1:9" ht="15">
      <c r="A278" s="40"/>
      <c r="B278" s="1" t="s">
        <v>37</v>
      </c>
      <c r="C278" s="1" t="s">
        <v>106</v>
      </c>
      <c r="D278" s="5">
        <v>0</v>
      </c>
      <c r="E278" s="5">
        <v>0</v>
      </c>
      <c r="F278" s="5">
        <f t="shared" si="24"/>
        <v>0</v>
      </c>
      <c r="G278" s="5">
        <v>0</v>
      </c>
      <c r="H278" s="14" t="str">
        <f t="shared" si="25"/>
        <v>***</v>
      </c>
      <c r="I278" s="5">
        <f t="shared" si="26"/>
        <v>0</v>
      </c>
    </row>
    <row r="279" spans="1:9" ht="15">
      <c r="A279" s="40"/>
      <c r="B279" s="1" t="s">
        <v>38</v>
      </c>
      <c r="C279" s="1" t="s">
        <v>77</v>
      </c>
      <c r="D279" s="5">
        <v>73000</v>
      </c>
      <c r="E279" s="5">
        <v>0</v>
      </c>
      <c r="F279" s="5">
        <f t="shared" si="24"/>
        <v>73000</v>
      </c>
      <c r="G279" s="5">
        <v>120643.75</v>
      </c>
      <c r="H279" s="14">
        <f t="shared" si="25"/>
        <v>1.652654109589041</v>
      </c>
      <c r="I279" s="5">
        <f t="shared" si="26"/>
        <v>-47643.75</v>
      </c>
    </row>
    <row r="280" spans="1:9" ht="15">
      <c r="A280" s="40"/>
      <c r="B280" s="1" t="s">
        <v>39</v>
      </c>
      <c r="C280" s="1" t="s">
        <v>139</v>
      </c>
      <c r="D280" s="5">
        <v>194519.5</v>
      </c>
      <c r="E280" s="5">
        <v>0</v>
      </c>
      <c r="F280" s="5">
        <f t="shared" si="24"/>
        <v>194519.5</v>
      </c>
      <c r="G280" s="5">
        <v>194329.5</v>
      </c>
      <c r="H280" s="14">
        <f t="shared" si="25"/>
        <v>0.9990232341744658</v>
      </c>
      <c r="I280" s="5">
        <f t="shared" si="26"/>
        <v>190</v>
      </c>
    </row>
    <row r="281" spans="1:9" ht="15">
      <c r="A281" s="40"/>
      <c r="B281" s="1" t="s">
        <v>41</v>
      </c>
      <c r="C281" s="1" t="s">
        <v>79</v>
      </c>
      <c r="D281" s="5">
        <v>3000</v>
      </c>
      <c r="E281" s="5">
        <v>0</v>
      </c>
      <c r="F281" s="5">
        <f t="shared" si="24"/>
        <v>3000</v>
      </c>
      <c r="G281" s="5">
        <v>18510.440000000002</v>
      </c>
      <c r="H281" s="14">
        <f t="shared" si="25"/>
        <v>6.170146666666668</v>
      </c>
      <c r="I281" s="5">
        <f t="shared" si="26"/>
        <v>-15510.440000000002</v>
      </c>
    </row>
    <row r="282" spans="1:9" ht="15">
      <c r="A282" s="40"/>
      <c r="B282" s="1" t="s">
        <v>45</v>
      </c>
      <c r="C282" s="1" t="s">
        <v>113</v>
      </c>
      <c r="D282" s="5">
        <v>302732.11</v>
      </c>
      <c r="E282" s="5">
        <v>325381.66</v>
      </c>
      <c r="F282" s="5">
        <f t="shared" si="24"/>
        <v>628113.77</v>
      </c>
      <c r="G282" s="5">
        <v>-744.45</v>
      </c>
      <c r="H282" s="14">
        <f t="shared" si="25"/>
        <v>-0.001185215219847831</v>
      </c>
      <c r="I282" s="5">
        <f t="shared" si="26"/>
        <v>628858.22</v>
      </c>
    </row>
    <row r="283" spans="1:9" ht="15">
      <c r="A283" s="40"/>
      <c r="B283" s="1" t="s">
        <v>47</v>
      </c>
      <c r="C283" s="1" t="s">
        <v>118</v>
      </c>
      <c r="D283" s="5">
        <v>0</v>
      </c>
      <c r="E283" s="5">
        <v>0</v>
      </c>
      <c r="F283" s="5">
        <f t="shared" si="24"/>
        <v>0</v>
      </c>
      <c r="G283" s="5">
        <v>0</v>
      </c>
      <c r="H283" s="14" t="str">
        <f t="shared" si="25"/>
        <v>***</v>
      </c>
      <c r="I283" s="5">
        <f t="shared" si="26"/>
        <v>0</v>
      </c>
    </row>
    <row r="284" spans="1:9" ht="15">
      <c r="A284" s="40"/>
      <c r="B284" s="1" t="s">
        <v>48</v>
      </c>
      <c r="C284" s="1" t="s">
        <v>144</v>
      </c>
      <c r="D284" s="5">
        <v>0</v>
      </c>
      <c r="E284" s="5">
        <v>0</v>
      </c>
      <c r="F284" s="5">
        <f t="shared" si="24"/>
        <v>0</v>
      </c>
      <c r="G284" s="5">
        <v>0</v>
      </c>
      <c r="H284" s="14" t="str">
        <f t="shared" si="25"/>
        <v>***</v>
      </c>
      <c r="I284" s="5">
        <f t="shared" si="26"/>
        <v>0</v>
      </c>
    </row>
    <row r="285" spans="1:9" ht="15">
      <c r="A285" s="40"/>
      <c r="B285" s="1" t="s">
        <v>49</v>
      </c>
      <c r="C285" s="1" t="s">
        <v>80</v>
      </c>
      <c r="D285" s="5">
        <v>1000</v>
      </c>
      <c r="E285" s="5">
        <v>0</v>
      </c>
      <c r="F285" s="5">
        <f t="shared" si="24"/>
        <v>1000</v>
      </c>
      <c r="G285" s="5">
        <v>199.56</v>
      </c>
      <c r="H285" s="14">
        <f t="shared" si="25"/>
        <v>0.19956000000000002</v>
      </c>
      <c r="I285" s="5">
        <f t="shared" si="26"/>
        <v>800.44</v>
      </c>
    </row>
    <row r="286" spans="1:9" ht="15">
      <c r="A286" s="40"/>
      <c r="B286" s="1" t="s">
        <v>51</v>
      </c>
      <c r="C286" s="1" t="s">
        <v>133</v>
      </c>
      <c r="D286" s="5">
        <v>327600</v>
      </c>
      <c r="E286" s="5">
        <v>0</v>
      </c>
      <c r="F286" s="5">
        <f t="shared" si="24"/>
        <v>327600</v>
      </c>
      <c r="G286" s="5">
        <v>647520.28</v>
      </c>
      <c r="H286" s="14">
        <f t="shared" si="25"/>
        <v>1.9765576312576314</v>
      </c>
      <c r="I286" s="5">
        <f t="shared" si="26"/>
        <v>-319920.28</v>
      </c>
    </row>
    <row r="287" spans="1:9" ht="15">
      <c r="A287" s="40"/>
      <c r="B287" s="1" t="s">
        <v>52</v>
      </c>
      <c r="C287" s="1" t="s">
        <v>135</v>
      </c>
      <c r="D287" s="5">
        <v>0</v>
      </c>
      <c r="E287" s="5">
        <v>0</v>
      </c>
      <c r="F287" s="5">
        <f t="shared" si="24"/>
        <v>0</v>
      </c>
      <c r="G287" s="5">
        <v>0</v>
      </c>
      <c r="H287" s="14" t="str">
        <f t="shared" si="25"/>
        <v>***</v>
      </c>
      <c r="I287" s="5">
        <f t="shared" si="26"/>
        <v>0</v>
      </c>
    </row>
    <row r="288" spans="1:9" ht="15">
      <c r="A288" s="40"/>
      <c r="B288" s="1" t="s">
        <v>58</v>
      </c>
      <c r="C288" s="1" t="s">
        <v>86</v>
      </c>
      <c r="D288" s="5">
        <v>0</v>
      </c>
      <c r="E288" s="5">
        <v>0</v>
      </c>
      <c r="F288" s="5">
        <f t="shared" si="24"/>
        <v>0</v>
      </c>
      <c r="G288" s="5">
        <v>0</v>
      </c>
      <c r="H288" s="14" t="str">
        <f t="shared" si="25"/>
        <v>***</v>
      </c>
      <c r="I288" s="5">
        <f t="shared" si="26"/>
        <v>0</v>
      </c>
    </row>
    <row r="289" spans="1:9" ht="15">
      <c r="A289" s="40"/>
      <c r="B289" s="1" t="s">
        <v>60</v>
      </c>
      <c r="C289" s="1" t="s">
        <v>125</v>
      </c>
      <c r="D289" s="5">
        <v>35000</v>
      </c>
      <c r="E289" s="5">
        <v>0</v>
      </c>
      <c r="F289" s="5">
        <f t="shared" si="24"/>
        <v>35000</v>
      </c>
      <c r="G289" s="5">
        <v>9868.13</v>
      </c>
      <c r="H289" s="14">
        <f t="shared" si="25"/>
        <v>0.2819465714285714</v>
      </c>
      <c r="I289" s="5">
        <f t="shared" si="26"/>
        <v>25131.870000000003</v>
      </c>
    </row>
    <row r="290" spans="1:9" ht="15">
      <c r="A290" s="40"/>
      <c r="B290" s="1" t="s">
        <v>61</v>
      </c>
      <c r="C290" s="1" t="s">
        <v>99</v>
      </c>
      <c r="D290" s="5">
        <v>5000</v>
      </c>
      <c r="E290" s="5">
        <v>0</v>
      </c>
      <c r="F290" s="5">
        <f t="shared" si="24"/>
        <v>5000</v>
      </c>
      <c r="G290" s="5">
        <v>3198</v>
      </c>
      <c r="H290" s="14">
        <f t="shared" si="25"/>
        <v>0.6396</v>
      </c>
      <c r="I290" s="5">
        <f t="shared" si="26"/>
        <v>1802</v>
      </c>
    </row>
    <row r="291" spans="1:9" ht="15">
      <c r="A291" s="40"/>
      <c r="B291" s="1" t="s">
        <v>64</v>
      </c>
      <c r="C291" s="1" t="s">
        <v>140</v>
      </c>
      <c r="D291" s="5">
        <v>0</v>
      </c>
      <c r="E291" s="5">
        <v>0</v>
      </c>
      <c r="F291" s="5">
        <f t="shared" si="24"/>
        <v>0</v>
      </c>
      <c r="G291" s="5">
        <v>0</v>
      </c>
      <c r="H291" s="14" t="str">
        <f t="shared" si="25"/>
        <v>***</v>
      </c>
      <c r="I291" s="5">
        <f t="shared" si="26"/>
        <v>0</v>
      </c>
    </row>
    <row r="292" spans="1:9" ht="15">
      <c r="A292" s="40"/>
      <c r="B292" s="1" t="s">
        <v>66</v>
      </c>
      <c r="C292" s="1" t="s">
        <v>126</v>
      </c>
      <c r="D292" s="5">
        <v>0</v>
      </c>
      <c r="E292" s="5">
        <v>0</v>
      </c>
      <c r="F292" s="5">
        <f t="shared" si="24"/>
        <v>0</v>
      </c>
      <c r="G292" s="5">
        <v>0</v>
      </c>
      <c r="H292" s="14" t="str">
        <f t="shared" si="25"/>
        <v>***</v>
      </c>
      <c r="I292" s="5">
        <f t="shared" si="26"/>
        <v>0</v>
      </c>
    </row>
    <row r="293" spans="1:9" ht="15" hidden="1">
      <c r="A293" s="41"/>
      <c r="B293" s="1"/>
      <c r="C293" s="1"/>
      <c r="D293" s="5"/>
      <c r="E293" s="5"/>
      <c r="F293" s="5"/>
      <c r="G293" s="5"/>
      <c r="H293" s="14"/>
      <c r="I293" s="5"/>
    </row>
    <row r="294" spans="1:9" ht="23.25" customHeight="1">
      <c r="A294" s="38" t="s">
        <v>7</v>
      </c>
      <c r="B294" s="38" t="s">
        <v>110</v>
      </c>
      <c r="C294" s="11"/>
      <c r="D294" s="12">
        <f>SUBTOTAL(9,D295:D327)</f>
        <v>863135.3</v>
      </c>
      <c r="E294" s="12">
        <f>SUBTOTAL(9,E295:E327)</f>
        <v>138119.91999999998</v>
      </c>
      <c r="F294" s="12">
        <f>SUBTOTAL(9,F295:F327)</f>
        <v>1001255.22</v>
      </c>
      <c r="G294" s="12">
        <f>SUBTOTAL(9,G295:G327)</f>
        <v>652649.7799999999</v>
      </c>
      <c r="H294" s="15">
        <f>IF(D294&lt;&gt;0,G294/D294,"***")</f>
        <v>0.7561384408678452</v>
      </c>
      <c r="I294" s="12">
        <f>SUBTOTAL(9,I295:I327)</f>
        <v>348605.44</v>
      </c>
    </row>
    <row r="295" spans="1:9" ht="30" customHeight="1" hidden="1">
      <c r="A295" s="39"/>
      <c r="B295" s="8"/>
      <c r="C295" s="8"/>
      <c r="D295" s="13"/>
      <c r="E295" s="13"/>
      <c r="F295" s="13"/>
      <c r="G295" s="13"/>
      <c r="H295" s="16"/>
      <c r="I295" s="13"/>
    </row>
    <row r="296" spans="1:9" ht="15">
      <c r="A296" s="40"/>
      <c r="B296" s="1" t="s">
        <v>16</v>
      </c>
      <c r="C296" s="1" t="s">
        <v>116</v>
      </c>
      <c r="D296" s="5">
        <v>0</v>
      </c>
      <c r="E296" s="5">
        <v>0</v>
      </c>
      <c r="F296" s="5">
        <f aca="true" t="shared" si="27" ref="F296:F326">D296+E296</f>
        <v>0</v>
      </c>
      <c r="G296" s="5">
        <v>0</v>
      </c>
      <c r="H296" s="14" t="str">
        <f aca="true" t="shared" si="28" ref="H296:H326">IF(F296&lt;&gt;0,G296/F296,"***")</f>
        <v>***</v>
      </c>
      <c r="I296" s="5">
        <f aca="true" t="shared" si="29" ref="I296:I326">F296-G296</f>
        <v>0</v>
      </c>
    </row>
    <row r="297" spans="1:9" ht="15">
      <c r="A297" s="40"/>
      <c r="B297" s="1" t="s">
        <v>18</v>
      </c>
      <c r="C297" s="1" t="s">
        <v>119</v>
      </c>
      <c r="D297" s="5">
        <v>0</v>
      </c>
      <c r="E297" s="5">
        <v>0</v>
      </c>
      <c r="F297" s="5">
        <f t="shared" si="27"/>
        <v>0</v>
      </c>
      <c r="G297" s="5">
        <v>0</v>
      </c>
      <c r="H297" s="14" t="str">
        <f t="shared" si="28"/>
        <v>***</v>
      </c>
      <c r="I297" s="5">
        <f t="shared" si="29"/>
        <v>0</v>
      </c>
    </row>
    <row r="298" spans="1:9" ht="15">
      <c r="A298" s="40"/>
      <c r="B298" s="1" t="s">
        <v>19</v>
      </c>
      <c r="C298" s="1" t="s">
        <v>142</v>
      </c>
      <c r="D298" s="5">
        <v>0</v>
      </c>
      <c r="E298" s="5">
        <v>0</v>
      </c>
      <c r="F298" s="5">
        <f t="shared" si="27"/>
        <v>0</v>
      </c>
      <c r="G298" s="5">
        <v>0</v>
      </c>
      <c r="H298" s="14" t="str">
        <f t="shared" si="28"/>
        <v>***</v>
      </c>
      <c r="I298" s="5">
        <f t="shared" si="29"/>
        <v>0</v>
      </c>
    </row>
    <row r="299" spans="1:9" ht="15">
      <c r="A299" s="40"/>
      <c r="B299" s="1" t="s">
        <v>20</v>
      </c>
      <c r="C299" s="1" t="s">
        <v>111</v>
      </c>
      <c r="D299" s="5">
        <v>0</v>
      </c>
      <c r="E299" s="5">
        <v>0</v>
      </c>
      <c r="F299" s="5">
        <f t="shared" si="27"/>
        <v>0</v>
      </c>
      <c r="G299" s="5">
        <v>2367.96</v>
      </c>
      <c r="H299" s="14" t="str">
        <f t="shared" si="28"/>
        <v>***</v>
      </c>
      <c r="I299" s="5">
        <f t="shared" si="29"/>
        <v>-2367.96</v>
      </c>
    </row>
    <row r="300" spans="1:9" ht="15">
      <c r="A300" s="40"/>
      <c r="B300" s="1" t="s">
        <v>21</v>
      </c>
      <c r="C300" s="1" t="s">
        <v>141</v>
      </c>
      <c r="D300" s="5">
        <v>0</v>
      </c>
      <c r="E300" s="5">
        <v>0</v>
      </c>
      <c r="F300" s="5">
        <f t="shared" si="27"/>
        <v>0</v>
      </c>
      <c r="G300" s="5">
        <v>0</v>
      </c>
      <c r="H300" s="14" t="str">
        <f t="shared" si="28"/>
        <v>***</v>
      </c>
      <c r="I300" s="5">
        <f t="shared" si="29"/>
        <v>0</v>
      </c>
    </row>
    <row r="301" spans="1:9" ht="15">
      <c r="A301" s="40"/>
      <c r="B301" s="1" t="s">
        <v>22</v>
      </c>
      <c r="C301" s="1" t="s">
        <v>130</v>
      </c>
      <c r="D301" s="5">
        <v>800</v>
      </c>
      <c r="E301" s="5">
        <v>0</v>
      </c>
      <c r="F301" s="5">
        <f t="shared" si="27"/>
        <v>800</v>
      </c>
      <c r="G301" s="5">
        <v>0</v>
      </c>
      <c r="H301" s="14">
        <f t="shared" si="28"/>
        <v>0</v>
      </c>
      <c r="I301" s="5">
        <f t="shared" si="29"/>
        <v>800</v>
      </c>
    </row>
    <row r="302" spans="1:9" ht="15">
      <c r="A302" s="40"/>
      <c r="B302" s="1" t="s">
        <v>23</v>
      </c>
      <c r="C302" s="1" t="s">
        <v>132</v>
      </c>
      <c r="D302" s="5">
        <v>0</v>
      </c>
      <c r="E302" s="5">
        <v>999.53</v>
      </c>
      <c r="F302" s="5">
        <f t="shared" si="27"/>
        <v>999.53</v>
      </c>
      <c r="G302" s="5">
        <v>3916</v>
      </c>
      <c r="H302" s="14">
        <f t="shared" si="28"/>
        <v>3.9178413854511622</v>
      </c>
      <c r="I302" s="5">
        <f t="shared" si="29"/>
        <v>-2916.4700000000003</v>
      </c>
    </row>
    <row r="303" spans="1:9" ht="15">
      <c r="A303" s="40"/>
      <c r="B303" s="1" t="s">
        <v>24</v>
      </c>
      <c r="C303" s="1" t="s">
        <v>121</v>
      </c>
      <c r="D303" s="5">
        <v>40138.67</v>
      </c>
      <c r="E303" s="5">
        <v>0</v>
      </c>
      <c r="F303" s="5">
        <f t="shared" si="27"/>
        <v>40138.67</v>
      </c>
      <c r="G303" s="5">
        <v>37998.420000000006</v>
      </c>
      <c r="H303" s="14">
        <f t="shared" si="28"/>
        <v>0.9466786019566669</v>
      </c>
      <c r="I303" s="5">
        <f t="shared" si="29"/>
        <v>2140.2499999999927</v>
      </c>
    </row>
    <row r="304" spans="1:9" ht="15">
      <c r="A304" s="40"/>
      <c r="B304" s="1" t="s">
        <v>25</v>
      </c>
      <c r="C304" s="1" t="s">
        <v>97</v>
      </c>
      <c r="D304" s="5">
        <v>0</v>
      </c>
      <c r="E304" s="5">
        <v>21478.65</v>
      </c>
      <c r="F304" s="5">
        <f t="shared" si="27"/>
        <v>21478.65</v>
      </c>
      <c r="G304" s="5">
        <v>2150.25</v>
      </c>
      <c r="H304" s="14">
        <f t="shared" si="28"/>
        <v>0.10011104049835534</v>
      </c>
      <c r="I304" s="5">
        <f t="shared" si="29"/>
        <v>19328.4</v>
      </c>
    </row>
    <row r="305" spans="1:9" ht="15">
      <c r="A305" s="40"/>
      <c r="B305" s="1" t="s">
        <v>26</v>
      </c>
      <c r="C305" s="1" t="s">
        <v>73</v>
      </c>
      <c r="D305" s="5">
        <v>110000</v>
      </c>
      <c r="E305" s="5">
        <v>0</v>
      </c>
      <c r="F305" s="5">
        <f t="shared" si="27"/>
        <v>110000</v>
      </c>
      <c r="G305" s="5">
        <v>87587.82</v>
      </c>
      <c r="H305" s="14">
        <f t="shared" si="28"/>
        <v>0.7962529090909092</v>
      </c>
      <c r="I305" s="5">
        <f t="shared" si="29"/>
        <v>22412.179999999993</v>
      </c>
    </row>
    <row r="306" spans="1:9" ht="15">
      <c r="A306" s="40"/>
      <c r="B306" s="1" t="s">
        <v>27</v>
      </c>
      <c r="C306" s="1" t="s">
        <v>143</v>
      </c>
      <c r="D306" s="5">
        <v>40419.96</v>
      </c>
      <c r="E306" s="5">
        <v>0</v>
      </c>
      <c r="F306" s="5">
        <f t="shared" si="27"/>
        <v>40419.96</v>
      </c>
      <c r="G306" s="5">
        <v>34527.06</v>
      </c>
      <c r="H306" s="14">
        <f t="shared" si="28"/>
        <v>0.854208168439553</v>
      </c>
      <c r="I306" s="5">
        <f t="shared" si="29"/>
        <v>5892.9000000000015</v>
      </c>
    </row>
    <row r="307" spans="1:9" ht="15">
      <c r="A307" s="40"/>
      <c r="B307" s="1" t="s">
        <v>28</v>
      </c>
      <c r="C307" s="1" t="s">
        <v>102</v>
      </c>
      <c r="D307" s="5">
        <v>6300</v>
      </c>
      <c r="E307" s="5">
        <v>0</v>
      </c>
      <c r="F307" s="5">
        <f t="shared" si="27"/>
        <v>6300</v>
      </c>
      <c r="G307" s="5">
        <v>1080</v>
      </c>
      <c r="H307" s="14">
        <f t="shared" si="28"/>
        <v>0.17142857142857143</v>
      </c>
      <c r="I307" s="5">
        <f t="shared" si="29"/>
        <v>5220</v>
      </c>
    </row>
    <row r="308" spans="1:9" ht="15">
      <c r="A308" s="40"/>
      <c r="B308" s="1" t="s">
        <v>29</v>
      </c>
      <c r="C308" s="1" t="s">
        <v>136</v>
      </c>
      <c r="D308" s="5">
        <v>500</v>
      </c>
      <c r="E308" s="5">
        <v>0</v>
      </c>
      <c r="F308" s="5">
        <f t="shared" si="27"/>
        <v>500</v>
      </c>
      <c r="G308" s="5">
        <v>0</v>
      </c>
      <c r="H308" s="14">
        <f t="shared" si="28"/>
        <v>0</v>
      </c>
      <c r="I308" s="5">
        <f t="shared" si="29"/>
        <v>500</v>
      </c>
    </row>
    <row r="309" spans="1:9" ht="15">
      <c r="A309" s="40"/>
      <c r="B309" s="1" t="s">
        <v>30</v>
      </c>
      <c r="C309" s="1" t="s">
        <v>131</v>
      </c>
      <c r="D309" s="5">
        <v>16000</v>
      </c>
      <c r="E309" s="5">
        <v>0</v>
      </c>
      <c r="F309" s="5">
        <f t="shared" si="27"/>
        <v>16000</v>
      </c>
      <c r="G309" s="5">
        <v>15037.24</v>
      </c>
      <c r="H309" s="14">
        <f t="shared" si="28"/>
        <v>0.9398275</v>
      </c>
      <c r="I309" s="5">
        <f t="shared" si="29"/>
        <v>962.7600000000002</v>
      </c>
    </row>
    <row r="310" spans="1:9" ht="15">
      <c r="A310" s="40"/>
      <c r="B310" s="1" t="s">
        <v>31</v>
      </c>
      <c r="C310" s="1" t="s">
        <v>138</v>
      </c>
      <c r="D310" s="5">
        <v>70000</v>
      </c>
      <c r="E310" s="5">
        <v>0</v>
      </c>
      <c r="F310" s="5">
        <f t="shared" si="27"/>
        <v>70000</v>
      </c>
      <c r="G310" s="5">
        <v>26669.05</v>
      </c>
      <c r="H310" s="14">
        <f t="shared" si="28"/>
        <v>0.38098642857142856</v>
      </c>
      <c r="I310" s="5">
        <f t="shared" si="29"/>
        <v>43330.95</v>
      </c>
    </row>
    <row r="311" spans="1:9" ht="15">
      <c r="A311" s="40"/>
      <c r="B311" s="1" t="s">
        <v>33</v>
      </c>
      <c r="C311" s="1" t="s">
        <v>85</v>
      </c>
      <c r="D311" s="5">
        <v>50000</v>
      </c>
      <c r="E311" s="5">
        <v>0</v>
      </c>
      <c r="F311" s="5">
        <f t="shared" si="27"/>
        <v>50000</v>
      </c>
      <c r="G311" s="5">
        <v>56919.79</v>
      </c>
      <c r="H311" s="14">
        <f t="shared" si="28"/>
        <v>1.1383958</v>
      </c>
      <c r="I311" s="5">
        <f t="shared" si="29"/>
        <v>-6919.790000000001</v>
      </c>
    </row>
    <row r="312" spans="1:9" ht="15">
      <c r="A312" s="40"/>
      <c r="B312" s="1" t="s">
        <v>34</v>
      </c>
      <c r="C312" s="1" t="s">
        <v>100</v>
      </c>
      <c r="D312" s="5">
        <v>0</v>
      </c>
      <c r="E312" s="5">
        <v>0</v>
      </c>
      <c r="F312" s="5">
        <f t="shared" si="27"/>
        <v>0</v>
      </c>
      <c r="G312" s="5">
        <v>0</v>
      </c>
      <c r="H312" s="14" t="str">
        <f t="shared" si="28"/>
        <v>***</v>
      </c>
      <c r="I312" s="5">
        <f t="shared" si="29"/>
        <v>0</v>
      </c>
    </row>
    <row r="313" spans="1:9" ht="15">
      <c r="A313" s="40"/>
      <c r="B313" s="1" t="s">
        <v>36</v>
      </c>
      <c r="C313" s="1" t="s">
        <v>105</v>
      </c>
      <c r="D313" s="5">
        <v>215296.67</v>
      </c>
      <c r="E313" s="5">
        <v>4424.04</v>
      </c>
      <c r="F313" s="5">
        <f t="shared" si="27"/>
        <v>219720.71000000002</v>
      </c>
      <c r="G313" s="5">
        <v>196185.43</v>
      </c>
      <c r="H313" s="14">
        <f t="shared" si="28"/>
        <v>0.8928854726529873</v>
      </c>
      <c r="I313" s="5">
        <f t="shared" si="29"/>
        <v>23535.280000000028</v>
      </c>
    </row>
    <row r="314" spans="1:9" ht="15">
      <c r="A314" s="40"/>
      <c r="B314" s="1" t="s">
        <v>37</v>
      </c>
      <c r="C314" s="1" t="s">
        <v>106</v>
      </c>
      <c r="D314" s="5">
        <v>50000</v>
      </c>
      <c r="E314" s="5">
        <v>0</v>
      </c>
      <c r="F314" s="5">
        <f t="shared" si="27"/>
        <v>50000</v>
      </c>
      <c r="G314" s="5">
        <v>68305.88</v>
      </c>
      <c r="H314" s="14">
        <f t="shared" si="28"/>
        <v>1.3661176000000002</v>
      </c>
      <c r="I314" s="5">
        <f t="shared" si="29"/>
        <v>-18305.880000000005</v>
      </c>
    </row>
    <row r="315" spans="1:9" ht="15">
      <c r="A315" s="40"/>
      <c r="B315" s="1" t="s">
        <v>38</v>
      </c>
      <c r="C315" s="1" t="s">
        <v>77</v>
      </c>
      <c r="D315" s="5">
        <v>53300</v>
      </c>
      <c r="E315" s="5">
        <v>0</v>
      </c>
      <c r="F315" s="5">
        <f t="shared" si="27"/>
        <v>53300</v>
      </c>
      <c r="G315" s="5">
        <v>78425.95</v>
      </c>
      <c r="H315" s="14">
        <f t="shared" si="28"/>
        <v>1.471406191369606</v>
      </c>
      <c r="I315" s="5">
        <f t="shared" si="29"/>
        <v>-25125.949999999997</v>
      </c>
    </row>
    <row r="316" spans="1:9" ht="15">
      <c r="A316" s="40"/>
      <c r="B316" s="1" t="s">
        <v>39</v>
      </c>
      <c r="C316" s="1" t="s">
        <v>139</v>
      </c>
      <c r="D316" s="5">
        <v>0</v>
      </c>
      <c r="E316" s="5">
        <v>0</v>
      </c>
      <c r="F316" s="5">
        <f t="shared" si="27"/>
        <v>0</v>
      </c>
      <c r="G316" s="5">
        <v>0</v>
      </c>
      <c r="H316" s="14" t="str">
        <f t="shared" si="28"/>
        <v>***</v>
      </c>
      <c r="I316" s="5">
        <f t="shared" si="29"/>
        <v>0</v>
      </c>
    </row>
    <row r="317" spans="1:9" ht="15">
      <c r="A317" s="40"/>
      <c r="B317" s="1" t="s">
        <v>40</v>
      </c>
      <c r="C317" s="1" t="s">
        <v>92</v>
      </c>
      <c r="D317" s="5">
        <v>2600</v>
      </c>
      <c r="E317" s="5">
        <v>0</v>
      </c>
      <c r="F317" s="5">
        <f t="shared" si="27"/>
        <v>2600</v>
      </c>
      <c r="G317" s="5">
        <v>1831.13</v>
      </c>
      <c r="H317" s="14">
        <f t="shared" si="28"/>
        <v>0.7042807692307693</v>
      </c>
      <c r="I317" s="5">
        <f t="shared" si="29"/>
        <v>768.8699999999999</v>
      </c>
    </row>
    <row r="318" spans="1:9" ht="15">
      <c r="A318" s="40"/>
      <c r="B318" s="1" t="s">
        <v>41</v>
      </c>
      <c r="C318" s="1" t="s">
        <v>79</v>
      </c>
      <c r="D318" s="5">
        <v>4000</v>
      </c>
      <c r="E318" s="5">
        <v>0</v>
      </c>
      <c r="F318" s="5">
        <f t="shared" si="27"/>
        <v>4000</v>
      </c>
      <c r="G318" s="5">
        <v>0</v>
      </c>
      <c r="H318" s="14">
        <f t="shared" si="28"/>
        <v>0</v>
      </c>
      <c r="I318" s="5">
        <f t="shared" si="29"/>
        <v>4000</v>
      </c>
    </row>
    <row r="319" spans="1:9" ht="15">
      <c r="A319" s="40"/>
      <c r="B319" s="1" t="s">
        <v>42</v>
      </c>
      <c r="C319" s="1" t="s">
        <v>108</v>
      </c>
      <c r="D319" s="5">
        <v>1500</v>
      </c>
      <c r="E319" s="5">
        <v>0</v>
      </c>
      <c r="F319" s="5">
        <f t="shared" si="27"/>
        <v>1500</v>
      </c>
      <c r="G319" s="5">
        <v>1300</v>
      </c>
      <c r="H319" s="14">
        <f t="shared" si="28"/>
        <v>0.8666666666666667</v>
      </c>
      <c r="I319" s="5">
        <f t="shared" si="29"/>
        <v>200</v>
      </c>
    </row>
    <row r="320" spans="1:9" ht="15">
      <c r="A320" s="40"/>
      <c r="B320" s="1" t="s">
        <v>45</v>
      </c>
      <c r="C320" s="1" t="s">
        <v>113</v>
      </c>
      <c r="D320" s="5">
        <v>90280</v>
      </c>
      <c r="E320" s="5">
        <v>111217.7</v>
      </c>
      <c r="F320" s="5">
        <f t="shared" si="27"/>
        <v>201497.7</v>
      </c>
      <c r="G320" s="5">
        <v>30012.3</v>
      </c>
      <c r="H320" s="14">
        <f t="shared" si="28"/>
        <v>0.14894611700282434</v>
      </c>
      <c r="I320" s="5">
        <f t="shared" si="29"/>
        <v>171485.40000000002</v>
      </c>
    </row>
    <row r="321" spans="1:9" ht="15">
      <c r="A321" s="40"/>
      <c r="B321" s="1" t="s">
        <v>47</v>
      </c>
      <c r="C321" s="1" t="s">
        <v>118</v>
      </c>
      <c r="D321" s="5">
        <v>2000</v>
      </c>
      <c r="E321" s="5">
        <v>0</v>
      </c>
      <c r="F321" s="5">
        <f t="shared" si="27"/>
        <v>2000</v>
      </c>
      <c r="G321" s="5">
        <v>0</v>
      </c>
      <c r="H321" s="14">
        <f t="shared" si="28"/>
        <v>0</v>
      </c>
      <c r="I321" s="5">
        <f t="shared" si="29"/>
        <v>2000</v>
      </c>
    </row>
    <row r="322" spans="1:9" ht="15">
      <c r="A322" s="40"/>
      <c r="B322" s="1" t="s">
        <v>48</v>
      </c>
      <c r="C322" s="1" t="s">
        <v>144</v>
      </c>
      <c r="D322" s="5">
        <v>0</v>
      </c>
      <c r="E322" s="5">
        <v>0</v>
      </c>
      <c r="F322" s="5">
        <f t="shared" si="27"/>
        <v>0</v>
      </c>
      <c r="G322" s="5">
        <v>0</v>
      </c>
      <c r="H322" s="14" t="str">
        <f t="shared" si="28"/>
        <v>***</v>
      </c>
      <c r="I322" s="5">
        <f t="shared" si="29"/>
        <v>0</v>
      </c>
    </row>
    <row r="323" spans="1:9" ht="15">
      <c r="A323" s="40"/>
      <c r="B323" s="1" t="s">
        <v>60</v>
      </c>
      <c r="C323" s="1" t="s">
        <v>125</v>
      </c>
      <c r="D323" s="5">
        <v>10000</v>
      </c>
      <c r="E323" s="5">
        <v>0</v>
      </c>
      <c r="F323" s="5">
        <f t="shared" si="27"/>
        <v>10000</v>
      </c>
      <c r="G323" s="5">
        <v>8335.5</v>
      </c>
      <c r="H323" s="14">
        <f t="shared" si="28"/>
        <v>0.83355</v>
      </c>
      <c r="I323" s="5">
        <f t="shared" si="29"/>
        <v>1664.5</v>
      </c>
    </row>
    <row r="324" spans="1:9" ht="15">
      <c r="A324" s="40"/>
      <c r="B324" s="1" t="s">
        <v>63</v>
      </c>
      <c r="C324" s="1" t="s">
        <v>103</v>
      </c>
      <c r="D324" s="5">
        <v>100000</v>
      </c>
      <c r="E324" s="5">
        <v>0</v>
      </c>
      <c r="F324" s="5">
        <f t="shared" si="27"/>
        <v>100000</v>
      </c>
      <c r="G324" s="5">
        <v>0</v>
      </c>
      <c r="H324" s="14">
        <f t="shared" si="28"/>
        <v>0</v>
      </c>
      <c r="I324" s="5">
        <f t="shared" si="29"/>
        <v>100000</v>
      </c>
    </row>
    <row r="325" spans="1:9" ht="15">
      <c r="A325" s="40"/>
      <c r="B325" s="1" t="s">
        <v>64</v>
      </c>
      <c r="C325" s="1" t="s">
        <v>140</v>
      </c>
      <c r="D325" s="5">
        <v>0</v>
      </c>
      <c r="E325" s="5">
        <v>0</v>
      </c>
      <c r="F325" s="5">
        <f t="shared" si="27"/>
        <v>0</v>
      </c>
      <c r="G325" s="5">
        <v>0</v>
      </c>
      <c r="H325" s="14" t="str">
        <f t="shared" si="28"/>
        <v>***</v>
      </c>
      <c r="I325" s="5">
        <f t="shared" si="29"/>
        <v>0</v>
      </c>
    </row>
    <row r="326" spans="1:9" ht="15">
      <c r="A326" s="40"/>
      <c r="B326" s="1" t="s">
        <v>65</v>
      </c>
      <c r="C326" s="1" t="s">
        <v>70</v>
      </c>
      <c r="D326" s="5">
        <v>0</v>
      </c>
      <c r="E326" s="5">
        <v>0</v>
      </c>
      <c r="F326" s="5">
        <f t="shared" si="27"/>
        <v>0</v>
      </c>
      <c r="G326" s="5">
        <v>0</v>
      </c>
      <c r="H326" s="14" t="str">
        <f t="shared" si="28"/>
        <v>***</v>
      </c>
      <c r="I326" s="5">
        <f t="shared" si="29"/>
        <v>0</v>
      </c>
    </row>
    <row r="327" spans="1:9" ht="15" hidden="1">
      <c r="A327" s="41"/>
      <c r="B327" s="1"/>
      <c r="C327" s="1"/>
      <c r="D327" s="5"/>
      <c r="E327" s="5"/>
      <c r="F327" s="5"/>
      <c r="G327" s="5"/>
      <c r="H327" s="14"/>
      <c r="I327" s="5"/>
    </row>
    <row r="328" spans="1:9" ht="23.25" customHeight="1">
      <c r="A328" s="38" t="s">
        <v>8</v>
      </c>
      <c r="B328" s="38" t="s">
        <v>117</v>
      </c>
      <c r="C328" s="11"/>
      <c r="D328" s="12">
        <f>SUBTOTAL(9,D329:D332)</f>
        <v>0</v>
      </c>
      <c r="E328" s="12">
        <f>SUBTOTAL(9,E329:E332)</f>
        <v>5345.27</v>
      </c>
      <c r="F328" s="12">
        <f>SUBTOTAL(9,F329:F332)</f>
        <v>5345.27</v>
      </c>
      <c r="G328" s="12">
        <f>SUBTOTAL(9,G329:G332)</f>
        <v>0</v>
      </c>
      <c r="H328" s="15" t="str">
        <f>IF(D328&lt;&gt;0,G328/D328,"***")</f>
        <v>***</v>
      </c>
      <c r="I328" s="12">
        <f>SUBTOTAL(9,I329:I332)</f>
        <v>5345.27</v>
      </c>
    </row>
    <row r="329" spans="1:9" ht="30" customHeight="1" hidden="1">
      <c r="A329" s="39"/>
      <c r="B329" s="8"/>
      <c r="C329" s="8"/>
      <c r="D329" s="13"/>
      <c r="E329" s="13"/>
      <c r="F329" s="13"/>
      <c r="G329" s="13"/>
      <c r="H329" s="16"/>
      <c r="I329" s="13"/>
    </row>
    <row r="330" spans="1:9" ht="15">
      <c r="A330" s="40"/>
      <c r="B330" s="1" t="s">
        <v>20</v>
      </c>
      <c r="C330" s="1" t="s">
        <v>111</v>
      </c>
      <c r="D330" s="5">
        <v>0</v>
      </c>
      <c r="E330" s="5">
        <v>5345.27</v>
      </c>
      <c r="F330" s="5">
        <f>D330+E330</f>
        <v>5345.27</v>
      </c>
      <c r="G330" s="5">
        <v>0</v>
      </c>
      <c r="H330" s="14">
        <f>IF(F330&lt;&gt;0,G330/F330,"***")</f>
        <v>0</v>
      </c>
      <c r="I330" s="5">
        <f>F330-G330</f>
        <v>5345.27</v>
      </c>
    </row>
    <row r="331" spans="1:9" ht="15">
      <c r="A331" s="40"/>
      <c r="B331" s="1" t="s">
        <v>23</v>
      </c>
      <c r="C331" s="1" t="s">
        <v>132</v>
      </c>
      <c r="D331" s="5">
        <v>0</v>
      </c>
      <c r="E331" s="5">
        <v>0</v>
      </c>
      <c r="F331" s="5">
        <f>D331+E331</f>
        <v>0</v>
      </c>
      <c r="G331" s="5">
        <v>0</v>
      </c>
      <c r="H331" s="14" t="str">
        <f>IF(F331&lt;&gt;0,G331/F331,"***")</f>
        <v>***</v>
      </c>
      <c r="I331" s="5">
        <f>F331-G331</f>
        <v>0</v>
      </c>
    </row>
    <row r="332" spans="1:9" ht="15" hidden="1">
      <c r="A332" s="41"/>
      <c r="B332" s="1"/>
      <c r="C332" s="1"/>
      <c r="D332" s="5"/>
      <c r="E332" s="5"/>
      <c r="F332" s="5"/>
      <c r="G332" s="5"/>
      <c r="H332" s="14"/>
      <c r="I332" s="5"/>
    </row>
    <row r="333" spans="1:9" ht="23.25" customHeight="1">
      <c r="A333" s="38" t="s">
        <v>15</v>
      </c>
      <c r="B333" s="38" t="s">
        <v>78</v>
      </c>
      <c r="C333" s="11"/>
      <c r="D333" s="12">
        <f>SUBTOTAL(9,D334:D336)</f>
        <v>1649781.24</v>
      </c>
      <c r="E333" s="12">
        <f>SUBTOTAL(9,E334:E336)</f>
        <v>0</v>
      </c>
      <c r="F333" s="12">
        <f>SUBTOTAL(9,F334:F336)</f>
        <v>1649781.24</v>
      </c>
      <c r="G333" s="12">
        <f>SUBTOTAL(9,G334:G336)</f>
        <v>0</v>
      </c>
      <c r="H333" s="15">
        <f>IF(D333&lt;&gt;0,G333/D333,"***")</f>
        <v>0</v>
      </c>
      <c r="I333" s="12">
        <f>SUBTOTAL(9,I334:I336)</f>
        <v>1649781.24</v>
      </c>
    </row>
    <row r="334" spans="1:9" ht="30" customHeight="1" hidden="1">
      <c r="A334" s="39"/>
      <c r="B334" s="8"/>
      <c r="C334" s="8"/>
      <c r="D334" s="13"/>
      <c r="E334" s="13"/>
      <c r="F334" s="13"/>
      <c r="G334" s="13"/>
      <c r="H334" s="16"/>
      <c r="I334" s="13"/>
    </row>
    <row r="335" spans="1:9" ht="15">
      <c r="A335" s="40"/>
      <c r="B335" s="1" t="s">
        <v>58</v>
      </c>
      <c r="C335" s="1" t="s">
        <v>86</v>
      </c>
      <c r="D335" s="5">
        <v>1649781.24</v>
      </c>
      <c r="E335" s="5">
        <v>0</v>
      </c>
      <c r="F335" s="5">
        <f>D335+E335</f>
        <v>1649781.24</v>
      </c>
      <c r="G335" s="5">
        <v>0</v>
      </c>
      <c r="H335" s="14">
        <f>IF(F335&lt;&gt;0,G335/F335,"***")</f>
        <v>0</v>
      </c>
      <c r="I335" s="5">
        <f>F335-G335</f>
        <v>1649781.24</v>
      </c>
    </row>
    <row r="336" spans="1:9" ht="15" hidden="1">
      <c r="A336" s="41"/>
      <c r="B336" s="1"/>
      <c r="C336" s="1"/>
      <c r="D336" s="5"/>
      <c r="E336" s="5"/>
      <c r="F336" s="5"/>
      <c r="G336" s="5"/>
      <c r="H336" s="14"/>
      <c r="I336" s="5"/>
    </row>
    <row r="337" spans="1:9" ht="23.25" customHeight="1">
      <c r="A337" s="38" t="s">
        <v>9</v>
      </c>
      <c r="B337" s="38" t="s">
        <v>72</v>
      </c>
      <c r="C337" s="11"/>
      <c r="D337" s="12">
        <f>SUBTOTAL(9,D338:D363)</f>
        <v>57532.68</v>
      </c>
      <c r="E337" s="12">
        <f>SUBTOTAL(9,E338:E363)</f>
        <v>5251.42</v>
      </c>
      <c r="F337" s="12">
        <f>SUBTOTAL(9,F338:F363)</f>
        <v>62784.1</v>
      </c>
      <c r="G337" s="12">
        <f>SUBTOTAL(9,G338:G363)</f>
        <v>95000.04999999999</v>
      </c>
      <c r="H337" s="15">
        <f>IF(D337&lt;&gt;0,G337/D337,"***")</f>
        <v>1.6512363060437996</v>
      </c>
      <c r="I337" s="12">
        <f>SUBTOTAL(9,I338:I363)</f>
        <v>-32215.95000000001</v>
      </c>
    </row>
    <row r="338" spans="1:9" ht="30" customHeight="1" hidden="1">
      <c r="A338" s="39"/>
      <c r="B338" s="8"/>
      <c r="C338" s="8"/>
      <c r="D338" s="13"/>
      <c r="E338" s="13"/>
      <c r="F338" s="13"/>
      <c r="G338" s="13"/>
      <c r="H338" s="16"/>
      <c r="I338" s="13"/>
    </row>
    <row r="339" spans="1:9" ht="15">
      <c r="A339" s="40"/>
      <c r="B339" s="1" t="s">
        <v>16</v>
      </c>
      <c r="C339" s="1" t="s">
        <v>116</v>
      </c>
      <c r="D339" s="5">
        <v>0</v>
      </c>
      <c r="E339" s="5">
        <v>0</v>
      </c>
      <c r="F339" s="5">
        <f aca="true" t="shared" si="30" ref="F339:F362">D339+E339</f>
        <v>0</v>
      </c>
      <c r="G339" s="5">
        <v>29774.57</v>
      </c>
      <c r="H339" s="14" t="str">
        <f aca="true" t="shared" si="31" ref="H339:H362">IF(F339&lt;&gt;0,G339/F339,"***")</f>
        <v>***</v>
      </c>
      <c r="I339" s="5">
        <f aca="true" t="shared" si="32" ref="I339:I362">F339-G339</f>
        <v>-29774.57</v>
      </c>
    </row>
    <row r="340" spans="1:9" ht="15">
      <c r="A340" s="40"/>
      <c r="B340" s="1" t="s">
        <v>17</v>
      </c>
      <c r="C340" s="1" t="s">
        <v>104</v>
      </c>
      <c r="D340" s="5">
        <v>0</v>
      </c>
      <c r="E340" s="5">
        <v>0</v>
      </c>
      <c r="F340" s="5">
        <f t="shared" si="30"/>
        <v>0</v>
      </c>
      <c r="G340" s="5">
        <v>0</v>
      </c>
      <c r="H340" s="14" t="str">
        <f t="shared" si="31"/>
        <v>***</v>
      </c>
      <c r="I340" s="5">
        <f t="shared" si="32"/>
        <v>0</v>
      </c>
    </row>
    <row r="341" spans="1:9" ht="15">
      <c r="A341" s="40"/>
      <c r="B341" s="1" t="s">
        <v>18</v>
      </c>
      <c r="C341" s="1" t="s">
        <v>119</v>
      </c>
      <c r="D341" s="5">
        <v>5100</v>
      </c>
      <c r="E341" s="5">
        <v>0</v>
      </c>
      <c r="F341" s="5">
        <f t="shared" si="30"/>
        <v>5100</v>
      </c>
      <c r="G341" s="5">
        <v>5075.23</v>
      </c>
      <c r="H341" s="14">
        <f t="shared" si="31"/>
        <v>0.9951431372549019</v>
      </c>
      <c r="I341" s="5">
        <f t="shared" si="32"/>
        <v>24.770000000000437</v>
      </c>
    </row>
    <row r="342" spans="1:9" ht="15">
      <c r="A342" s="40"/>
      <c r="B342" s="1" t="s">
        <v>19</v>
      </c>
      <c r="C342" s="1" t="s">
        <v>142</v>
      </c>
      <c r="D342" s="5">
        <v>900</v>
      </c>
      <c r="E342" s="5">
        <v>0</v>
      </c>
      <c r="F342" s="5">
        <f t="shared" si="30"/>
        <v>900</v>
      </c>
      <c r="G342" s="5">
        <v>556.64</v>
      </c>
      <c r="H342" s="14">
        <f t="shared" si="31"/>
        <v>0.6184888888888889</v>
      </c>
      <c r="I342" s="5">
        <f t="shared" si="32"/>
        <v>343.36</v>
      </c>
    </row>
    <row r="343" spans="1:9" ht="15">
      <c r="A343" s="40"/>
      <c r="B343" s="1" t="s">
        <v>20</v>
      </c>
      <c r="C343" s="1" t="s">
        <v>111</v>
      </c>
      <c r="D343" s="5">
        <v>0</v>
      </c>
      <c r="E343" s="5">
        <v>0</v>
      </c>
      <c r="F343" s="5">
        <f t="shared" si="30"/>
        <v>0</v>
      </c>
      <c r="G343" s="5">
        <v>0</v>
      </c>
      <c r="H343" s="14" t="str">
        <f t="shared" si="31"/>
        <v>***</v>
      </c>
      <c r="I343" s="5">
        <f t="shared" si="32"/>
        <v>0</v>
      </c>
    </row>
    <row r="344" spans="1:9" ht="15">
      <c r="A344" s="40"/>
      <c r="B344" s="1" t="s">
        <v>21</v>
      </c>
      <c r="C344" s="1" t="s">
        <v>141</v>
      </c>
      <c r="D344" s="5">
        <v>0</v>
      </c>
      <c r="E344" s="5">
        <v>0</v>
      </c>
      <c r="F344" s="5">
        <f t="shared" si="30"/>
        <v>0</v>
      </c>
      <c r="G344" s="5">
        <v>0</v>
      </c>
      <c r="H344" s="14" t="str">
        <f t="shared" si="31"/>
        <v>***</v>
      </c>
      <c r="I344" s="5">
        <f t="shared" si="32"/>
        <v>0</v>
      </c>
    </row>
    <row r="345" spans="1:9" ht="15">
      <c r="A345" s="40"/>
      <c r="B345" s="1" t="s">
        <v>22</v>
      </c>
      <c r="C345" s="1" t="s">
        <v>130</v>
      </c>
      <c r="D345" s="5">
        <v>0</v>
      </c>
      <c r="E345" s="5">
        <v>0</v>
      </c>
      <c r="F345" s="5">
        <f t="shared" si="30"/>
        <v>0</v>
      </c>
      <c r="G345" s="5">
        <v>0</v>
      </c>
      <c r="H345" s="14" t="str">
        <f t="shared" si="31"/>
        <v>***</v>
      </c>
      <c r="I345" s="5">
        <f t="shared" si="32"/>
        <v>0</v>
      </c>
    </row>
    <row r="346" spans="1:9" ht="15">
      <c r="A346" s="40"/>
      <c r="B346" s="1" t="s">
        <v>24</v>
      </c>
      <c r="C346" s="1" t="s">
        <v>121</v>
      </c>
      <c r="D346" s="5">
        <v>3000</v>
      </c>
      <c r="E346" s="5">
        <v>0</v>
      </c>
      <c r="F346" s="5">
        <f t="shared" si="30"/>
        <v>3000</v>
      </c>
      <c r="G346" s="5">
        <v>2497.9700000000003</v>
      </c>
      <c r="H346" s="14">
        <f t="shared" si="31"/>
        <v>0.8326566666666667</v>
      </c>
      <c r="I346" s="5">
        <f t="shared" si="32"/>
        <v>502.02999999999975</v>
      </c>
    </row>
    <row r="347" spans="1:9" ht="15">
      <c r="A347" s="40"/>
      <c r="B347" s="1" t="s">
        <v>25</v>
      </c>
      <c r="C347" s="1" t="s">
        <v>97</v>
      </c>
      <c r="D347" s="5">
        <v>0</v>
      </c>
      <c r="E347" s="5">
        <v>0</v>
      </c>
      <c r="F347" s="5">
        <f t="shared" si="30"/>
        <v>0</v>
      </c>
      <c r="G347" s="5">
        <v>0</v>
      </c>
      <c r="H347" s="14" t="str">
        <f t="shared" si="31"/>
        <v>***</v>
      </c>
      <c r="I347" s="5">
        <f t="shared" si="32"/>
        <v>0</v>
      </c>
    </row>
    <row r="348" spans="1:9" ht="15">
      <c r="A348" s="40"/>
      <c r="B348" s="1" t="s">
        <v>26</v>
      </c>
      <c r="C348" s="1" t="s">
        <v>73</v>
      </c>
      <c r="D348" s="5">
        <v>0</v>
      </c>
      <c r="E348" s="5">
        <v>0</v>
      </c>
      <c r="F348" s="5">
        <f t="shared" si="30"/>
        <v>0</v>
      </c>
      <c r="G348" s="5">
        <v>0</v>
      </c>
      <c r="H348" s="14" t="str">
        <f t="shared" si="31"/>
        <v>***</v>
      </c>
      <c r="I348" s="5">
        <f t="shared" si="32"/>
        <v>0</v>
      </c>
    </row>
    <row r="349" spans="1:9" ht="15">
      <c r="A349" s="40"/>
      <c r="B349" s="1" t="s">
        <v>27</v>
      </c>
      <c r="C349" s="1" t="s">
        <v>143</v>
      </c>
      <c r="D349" s="5">
        <v>0</v>
      </c>
      <c r="E349" s="5">
        <v>0</v>
      </c>
      <c r="F349" s="5">
        <f t="shared" si="30"/>
        <v>0</v>
      </c>
      <c r="G349" s="5">
        <v>0</v>
      </c>
      <c r="H349" s="14" t="str">
        <f t="shared" si="31"/>
        <v>***</v>
      </c>
      <c r="I349" s="5">
        <f t="shared" si="32"/>
        <v>0</v>
      </c>
    </row>
    <row r="350" spans="1:9" ht="15">
      <c r="A350" s="40"/>
      <c r="B350" s="1" t="s">
        <v>28</v>
      </c>
      <c r="C350" s="1" t="s">
        <v>102</v>
      </c>
      <c r="D350" s="5">
        <v>0</v>
      </c>
      <c r="E350" s="5">
        <v>0</v>
      </c>
      <c r="F350" s="5">
        <f t="shared" si="30"/>
        <v>0</v>
      </c>
      <c r="G350" s="5">
        <v>0</v>
      </c>
      <c r="H350" s="14" t="str">
        <f t="shared" si="31"/>
        <v>***</v>
      </c>
      <c r="I350" s="5">
        <f t="shared" si="32"/>
        <v>0</v>
      </c>
    </row>
    <row r="351" spans="1:9" ht="15">
      <c r="A351" s="40"/>
      <c r="B351" s="1" t="s">
        <v>30</v>
      </c>
      <c r="C351" s="1" t="s">
        <v>131</v>
      </c>
      <c r="D351" s="5">
        <v>700</v>
      </c>
      <c r="E351" s="5">
        <v>0</v>
      </c>
      <c r="F351" s="5">
        <f t="shared" si="30"/>
        <v>700</v>
      </c>
      <c r="G351" s="5">
        <v>700</v>
      </c>
      <c r="H351" s="14">
        <f t="shared" si="31"/>
        <v>1</v>
      </c>
      <c r="I351" s="5">
        <f t="shared" si="32"/>
        <v>0</v>
      </c>
    </row>
    <row r="352" spans="1:9" ht="15">
      <c r="A352" s="40"/>
      <c r="B352" s="1" t="s">
        <v>31</v>
      </c>
      <c r="C352" s="1" t="s">
        <v>138</v>
      </c>
      <c r="D352" s="5">
        <v>0</v>
      </c>
      <c r="E352" s="5">
        <v>0</v>
      </c>
      <c r="F352" s="5">
        <f t="shared" si="30"/>
        <v>0</v>
      </c>
      <c r="G352" s="5">
        <v>0</v>
      </c>
      <c r="H352" s="14" t="str">
        <f t="shared" si="31"/>
        <v>***</v>
      </c>
      <c r="I352" s="5">
        <f t="shared" si="32"/>
        <v>0</v>
      </c>
    </row>
    <row r="353" spans="1:9" ht="15">
      <c r="A353" s="40"/>
      <c r="B353" s="1" t="s">
        <v>32</v>
      </c>
      <c r="C353" s="1" t="s">
        <v>128</v>
      </c>
      <c r="D353" s="5">
        <v>0</v>
      </c>
      <c r="E353" s="5">
        <v>0</v>
      </c>
      <c r="F353" s="5">
        <f t="shared" si="30"/>
        <v>0</v>
      </c>
      <c r="G353" s="5">
        <v>0</v>
      </c>
      <c r="H353" s="14" t="str">
        <f t="shared" si="31"/>
        <v>***</v>
      </c>
      <c r="I353" s="5">
        <f t="shared" si="32"/>
        <v>0</v>
      </c>
    </row>
    <row r="354" spans="1:9" ht="15">
      <c r="A354" s="40"/>
      <c r="B354" s="1" t="s">
        <v>34</v>
      </c>
      <c r="C354" s="1" t="s">
        <v>100</v>
      </c>
      <c r="D354" s="5">
        <v>450</v>
      </c>
      <c r="E354" s="5">
        <v>0</v>
      </c>
      <c r="F354" s="5">
        <f t="shared" si="30"/>
        <v>450</v>
      </c>
      <c r="G354" s="5">
        <v>450</v>
      </c>
      <c r="H354" s="14">
        <f t="shared" si="31"/>
        <v>1</v>
      </c>
      <c r="I354" s="5">
        <f t="shared" si="32"/>
        <v>0</v>
      </c>
    </row>
    <row r="355" spans="1:9" ht="15">
      <c r="A355" s="40"/>
      <c r="B355" s="1" t="s">
        <v>36</v>
      </c>
      <c r="C355" s="1" t="s">
        <v>105</v>
      </c>
      <c r="D355" s="5">
        <v>10000</v>
      </c>
      <c r="E355" s="5">
        <v>0</v>
      </c>
      <c r="F355" s="5">
        <f t="shared" si="30"/>
        <v>10000</v>
      </c>
      <c r="G355" s="5">
        <v>24385.08</v>
      </c>
      <c r="H355" s="14">
        <f t="shared" si="31"/>
        <v>2.438508</v>
      </c>
      <c r="I355" s="5">
        <f t="shared" si="32"/>
        <v>-14385.080000000002</v>
      </c>
    </row>
    <row r="356" spans="1:9" ht="15">
      <c r="A356" s="40"/>
      <c r="B356" s="1" t="s">
        <v>38</v>
      </c>
      <c r="C356" s="1" t="s">
        <v>77</v>
      </c>
      <c r="D356" s="5">
        <v>105.18</v>
      </c>
      <c r="E356" s="5">
        <v>0</v>
      </c>
      <c r="F356" s="5">
        <f t="shared" si="30"/>
        <v>105.18</v>
      </c>
      <c r="G356" s="5">
        <v>192.71</v>
      </c>
      <c r="H356" s="14">
        <f t="shared" si="31"/>
        <v>1.8321924320212968</v>
      </c>
      <c r="I356" s="5">
        <f t="shared" si="32"/>
        <v>-87.53</v>
      </c>
    </row>
    <row r="357" spans="1:9" ht="15">
      <c r="A357" s="40"/>
      <c r="B357" s="1" t="s">
        <v>39</v>
      </c>
      <c r="C357" s="1" t="s">
        <v>139</v>
      </c>
      <c r="D357" s="5">
        <v>10000</v>
      </c>
      <c r="E357" s="5">
        <v>0</v>
      </c>
      <c r="F357" s="5">
        <f t="shared" si="30"/>
        <v>10000</v>
      </c>
      <c r="G357" s="5">
        <v>9410.3</v>
      </c>
      <c r="H357" s="14">
        <f t="shared" si="31"/>
        <v>0.9410299999999999</v>
      </c>
      <c r="I357" s="5">
        <f t="shared" si="32"/>
        <v>589.7000000000007</v>
      </c>
    </row>
    <row r="358" spans="1:9" ht="15">
      <c r="A358" s="40"/>
      <c r="B358" s="1" t="s">
        <v>41</v>
      </c>
      <c r="C358" s="1" t="s">
        <v>79</v>
      </c>
      <c r="D358" s="5">
        <v>7790</v>
      </c>
      <c r="E358" s="5">
        <v>0</v>
      </c>
      <c r="F358" s="5">
        <f t="shared" si="30"/>
        <v>7790</v>
      </c>
      <c r="G358" s="5">
        <v>6476.65</v>
      </c>
      <c r="H358" s="14">
        <f t="shared" si="31"/>
        <v>0.8314056482670089</v>
      </c>
      <c r="I358" s="5">
        <f t="shared" si="32"/>
        <v>1313.3500000000004</v>
      </c>
    </row>
    <row r="359" spans="1:9" ht="15">
      <c r="A359" s="40"/>
      <c r="B359" s="1" t="s">
        <v>45</v>
      </c>
      <c r="C359" s="1" t="s">
        <v>113</v>
      </c>
      <c r="D359" s="5">
        <v>3000</v>
      </c>
      <c r="E359" s="5">
        <v>5251.42</v>
      </c>
      <c r="F359" s="5">
        <f t="shared" si="30"/>
        <v>8251.42</v>
      </c>
      <c r="G359" s="5">
        <v>0</v>
      </c>
      <c r="H359" s="14">
        <f t="shared" si="31"/>
        <v>0</v>
      </c>
      <c r="I359" s="5">
        <f t="shared" si="32"/>
        <v>8251.42</v>
      </c>
    </row>
    <row r="360" spans="1:9" ht="15">
      <c r="A360" s="40"/>
      <c r="B360" s="1" t="s">
        <v>48</v>
      </c>
      <c r="C360" s="1" t="s">
        <v>144</v>
      </c>
      <c r="D360" s="5">
        <v>0</v>
      </c>
      <c r="E360" s="5">
        <v>0</v>
      </c>
      <c r="F360" s="5">
        <f t="shared" si="30"/>
        <v>0</v>
      </c>
      <c r="G360" s="5">
        <v>0</v>
      </c>
      <c r="H360" s="14" t="str">
        <f t="shared" si="31"/>
        <v>***</v>
      </c>
      <c r="I360" s="5">
        <f t="shared" si="32"/>
        <v>0</v>
      </c>
    </row>
    <row r="361" spans="1:9" ht="15">
      <c r="A361" s="40"/>
      <c r="B361" s="1" t="s">
        <v>63</v>
      </c>
      <c r="C361" s="1" t="s">
        <v>103</v>
      </c>
      <c r="D361" s="5">
        <v>10000</v>
      </c>
      <c r="E361" s="5">
        <v>0</v>
      </c>
      <c r="F361" s="5">
        <f t="shared" si="30"/>
        <v>10000</v>
      </c>
      <c r="G361" s="5">
        <v>8993.4</v>
      </c>
      <c r="H361" s="14">
        <f t="shared" si="31"/>
        <v>0.8993399999999999</v>
      </c>
      <c r="I361" s="5">
        <f t="shared" si="32"/>
        <v>1006.6000000000004</v>
      </c>
    </row>
    <row r="362" spans="1:9" ht="15">
      <c r="A362" s="40"/>
      <c r="B362" s="1" t="s">
        <v>65</v>
      </c>
      <c r="C362" s="1" t="s">
        <v>70</v>
      </c>
      <c r="D362" s="5">
        <v>6487.5</v>
      </c>
      <c r="E362" s="5">
        <v>0</v>
      </c>
      <c r="F362" s="5">
        <f t="shared" si="30"/>
        <v>6487.5</v>
      </c>
      <c r="G362" s="5">
        <v>6487.5</v>
      </c>
      <c r="H362" s="14">
        <f t="shared" si="31"/>
        <v>1</v>
      </c>
      <c r="I362" s="5">
        <f t="shared" si="32"/>
        <v>0</v>
      </c>
    </row>
    <row r="363" spans="1:9" ht="15" hidden="1">
      <c r="A363" s="41"/>
      <c r="B363" s="1"/>
      <c r="C363" s="1"/>
      <c r="D363" s="5"/>
      <c r="E363" s="5"/>
      <c r="F363" s="5"/>
      <c r="G363" s="5"/>
      <c r="H363" s="14"/>
      <c r="I363" s="5"/>
    </row>
    <row r="364" spans="1:9" ht="23.25" customHeight="1">
      <c r="A364" s="38" t="s">
        <v>2</v>
      </c>
      <c r="B364" s="38" t="s">
        <v>83</v>
      </c>
      <c r="C364" s="11"/>
      <c r="D364" s="12">
        <f>SUBTOTAL(9,D365:D367)</f>
        <v>6000</v>
      </c>
      <c r="E364" s="12">
        <f>SUBTOTAL(9,E365:E367)</f>
        <v>6438.16</v>
      </c>
      <c r="F364" s="12">
        <f>SUBTOTAL(9,F365:F367)</f>
        <v>12438.16</v>
      </c>
      <c r="G364" s="12">
        <f>SUBTOTAL(9,G365:G367)</f>
        <v>0</v>
      </c>
      <c r="H364" s="15">
        <f>IF(D364&lt;&gt;0,G364/D364,"***")</f>
        <v>0</v>
      </c>
      <c r="I364" s="12">
        <f>SUBTOTAL(9,I365:I367)</f>
        <v>12438.16</v>
      </c>
    </row>
    <row r="365" spans="1:9" ht="30" customHeight="1" hidden="1">
      <c r="A365" s="39"/>
      <c r="B365" s="8"/>
      <c r="C365" s="8"/>
      <c r="D365" s="13"/>
      <c r="E365" s="13"/>
      <c r="F365" s="13"/>
      <c r="G365" s="13"/>
      <c r="H365" s="16"/>
      <c r="I365" s="13"/>
    </row>
    <row r="366" spans="1:9" ht="15">
      <c r="A366" s="40"/>
      <c r="B366" s="1" t="s">
        <v>45</v>
      </c>
      <c r="C366" s="1" t="s">
        <v>113</v>
      </c>
      <c r="D366" s="5">
        <v>6000</v>
      </c>
      <c r="E366" s="5">
        <v>6438.16</v>
      </c>
      <c r="F366" s="5">
        <f>D366+E366</f>
        <v>12438.16</v>
      </c>
      <c r="G366" s="5">
        <v>0</v>
      </c>
      <c r="H366" s="14">
        <f>IF(F366&lt;&gt;0,G366/F366,"***")</f>
        <v>0</v>
      </c>
      <c r="I366" s="5">
        <f>F366-G366</f>
        <v>12438.16</v>
      </c>
    </row>
    <row r="367" spans="1:9" ht="15" hidden="1">
      <c r="A367" s="41"/>
      <c r="B367" s="1"/>
      <c r="C367" s="1"/>
      <c r="D367" s="5"/>
      <c r="E367" s="5"/>
      <c r="F367" s="5"/>
      <c r="G367" s="5"/>
      <c r="H367" s="14"/>
      <c r="I367" s="5"/>
    </row>
    <row r="368" spans="1:9" ht="15" hidden="1">
      <c r="A368" s="2"/>
      <c r="B368" s="2"/>
      <c r="C368" s="2"/>
      <c r="D368" s="4"/>
      <c r="E368" s="4"/>
      <c r="F368" s="4"/>
      <c r="G368" s="4"/>
      <c r="H368" s="17"/>
      <c r="I368" s="4"/>
    </row>
    <row r="369" spans="1:9" ht="27.75" customHeight="1">
      <c r="A369" s="9" t="s">
        <v>76</v>
      </c>
      <c r="B369" s="9"/>
      <c r="C369" s="9"/>
      <c r="D369" s="10">
        <f>SUBTOTAL(9,D10:D368)</f>
        <v>65470641.840000026</v>
      </c>
      <c r="E369" s="10">
        <f>SUBTOTAL(9,E10:E368)</f>
        <v>13409282.039999997</v>
      </c>
      <c r="F369" s="10">
        <f>SUBTOTAL(9,F10:F368)</f>
        <v>78879923.88000003</v>
      </c>
      <c r="G369" s="10">
        <f>SUBTOTAL(9,G10:G368)</f>
        <v>60416069.49000007</v>
      </c>
      <c r="H369" s="18">
        <f>IF(D369&lt;&gt;0,G369/D369,"***")</f>
        <v>0.9227963525643671</v>
      </c>
      <c r="I369" s="10">
        <f>SUBTOTAL(9,I10:I368)</f>
        <v>18463854.390000004</v>
      </c>
    </row>
    <row r="370" spans="1:9" ht="15">
      <c r="A370" s="2"/>
      <c r="B370" s="2"/>
      <c r="C370" s="2"/>
      <c r="D370" s="2"/>
      <c r="E370" s="2"/>
      <c r="F370" s="2"/>
      <c r="G370" s="2"/>
      <c r="H370" s="2"/>
      <c r="I370" s="2"/>
    </row>
    <row r="374" spans="1:9" ht="45">
      <c r="A374" s="2"/>
      <c r="B374" s="22" t="s">
        <v>82</v>
      </c>
      <c r="C374" s="23" t="str">
        <f>CONCATENATE("Naziv"," ",B374)</f>
        <v>Naziv Konto 4. razina</v>
      </c>
      <c r="D374" s="6" t="s">
        <v>68</v>
      </c>
      <c r="E374" s="43" t="s">
        <v>147</v>
      </c>
      <c r="F374" s="43" t="s">
        <v>112</v>
      </c>
      <c r="G374" s="6" t="s">
        <v>89</v>
      </c>
      <c r="H374" s="6" t="s">
        <v>101</v>
      </c>
      <c r="I374" s="7" t="s">
        <v>95</v>
      </c>
    </row>
    <row r="375" spans="1:9" ht="15">
      <c r="A375" s="2"/>
      <c r="B375" s="24"/>
      <c r="C375" s="25"/>
      <c r="D375" s="31"/>
      <c r="E375" s="31"/>
      <c r="F375" s="31"/>
      <c r="G375" s="31"/>
      <c r="H375" s="31"/>
      <c r="I375" s="32"/>
    </row>
    <row r="376" spans="1:9" ht="15">
      <c r="A376" s="2"/>
      <c r="B376" s="29" t="s">
        <v>16</v>
      </c>
      <c r="C376" s="29" t="s">
        <v>116</v>
      </c>
      <c r="D376" s="27">
        <v>38726756.64</v>
      </c>
      <c r="E376" s="27">
        <v>433150.41</v>
      </c>
      <c r="F376" s="27">
        <f aca="true" t="shared" si="33" ref="F376:F407">E376+D376</f>
        <v>39159907.05</v>
      </c>
      <c r="G376" s="27">
        <v>37714879.35</v>
      </c>
      <c r="H376" s="27">
        <f aca="true" t="shared" si="34" ref="H376:H407">IF(F376&lt;&gt;0,G376/F376,"***")</f>
        <v>0.9630993072032842</v>
      </c>
      <c r="I376" s="27">
        <f aca="true" t="shared" si="35" ref="I376:I407">F376-G376</f>
        <v>1445027.6999999955</v>
      </c>
    </row>
    <row r="377" spans="1:9" ht="15">
      <c r="A377" s="2"/>
      <c r="B377" s="29" t="s">
        <v>17</v>
      </c>
      <c r="C377" s="29" t="s">
        <v>104</v>
      </c>
      <c r="D377" s="27">
        <v>797781</v>
      </c>
      <c r="E377" s="27">
        <v>50000</v>
      </c>
      <c r="F377" s="27">
        <f t="shared" si="33"/>
        <v>847781</v>
      </c>
      <c r="G377" s="27">
        <v>1014596.76</v>
      </c>
      <c r="H377" s="27">
        <f t="shared" si="34"/>
        <v>1.1967675142519119</v>
      </c>
      <c r="I377" s="27">
        <f t="shared" si="35"/>
        <v>-166815.76</v>
      </c>
    </row>
    <row r="378" spans="1:9" ht="15">
      <c r="A378" s="2"/>
      <c r="B378" s="29" t="s">
        <v>18</v>
      </c>
      <c r="C378" s="29" t="s">
        <v>119</v>
      </c>
      <c r="D378" s="27">
        <v>6013091.0200000005</v>
      </c>
      <c r="E378" s="27">
        <v>106381.27</v>
      </c>
      <c r="F378" s="27">
        <f t="shared" si="33"/>
        <v>6119472.29</v>
      </c>
      <c r="G378" s="27">
        <v>5846189.040000003</v>
      </c>
      <c r="H378" s="27">
        <f t="shared" si="34"/>
        <v>0.9553420234541176</v>
      </c>
      <c r="I378" s="27">
        <f t="shared" si="35"/>
        <v>273283.2499999972</v>
      </c>
    </row>
    <row r="379" spans="1:9" ht="15">
      <c r="A379" s="2"/>
      <c r="B379" s="29" t="s">
        <v>19</v>
      </c>
      <c r="C379" s="29" t="s">
        <v>142</v>
      </c>
      <c r="D379" s="27">
        <v>673324.62</v>
      </c>
      <c r="E379" s="27">
        <v>10639.2</v>
      </c>
      <c r="F379" s="27">
        <f t="shared" si="33"/>
        <v>683963.82</v>
      </c>
      <c r="G379" s="27">
        <v>639503.8800000002</v>
      </c>
      <c r="H379" s="27">
        <f t="shared" si="34"/>
        <v>0.934996649384174</v>
      </c>
      <c r="I379" s="27">
        <f t="shared" si="35"/>
        <v>44459.93999999971</v>
      </c>
    </row>
    <row r="380" spans="1:9" ht="15">
      <c r="A380" s="2"/>
      <c r="B380" s="29" t="s">
        <v>20</v>
      </c>
      <c r="C380" s="29" t="s">
        <v>111</v>
      </c>
      <c r="D380" s="27">
        <v>1262788.0100000002</v>
      </c>
      <c r="E380" s="27">
        <v>115280.09</v>
      </c>
      <c r="F380" s="27">
        <f t="shared" si="33"/>
        <v>1378068.1000000003</v>
      </c>
      <c r="G380" s="27">
        <v>1066701.9300000002</v>
      </c>
      <c r="H380" s="27">
        <f t="shared" si="34"/>
        <v>0.774056035402024</v>
      </c>
      <c r="I380" s="27">
        <f t="shared" si="35"/>
        <v>311366.17000000016</v>
      </c>
    </row>
    <row r="381" spans="1:9" ht="15">
      <c r="A381" s="2"/>
      <c r="B381" s="29" t="s">
        <v>21</v>
      </c>
      <c r="C381" s="29" t="s">
        <v>141</v>
      </c>
      <c r="D381" s="27">
        <v>617133</v>
      </c>
      <c r="E381" s="27">
        <v>10000</v>
      </c>
      <c r="F381" s="27">
        <f t="shared" si="33"/>
        <v>627133</v>
      </c>
      <c r="G381" s="27">
        <v>672477.57</v>
      </c>
      <c r="H381" s="27">
        <f t="shared" si="34"/>
        <v>1.0723045510282507</v>
      </c>
      <c r="I381" s="27">
        <f t="shared" si="35"/>
        <v>-45344.56999999995</v>
      </c>
    </row>
    <row r="382" spans="1:9" ht="15">
      <c r="A382" s="2"/>
      <c r="B382" s="29" t="s">
        <v>22</v>
      </c>
      <c r="C382" s="29" t="s">
        <v>130</v>
      </c>
      <c r="D382" s="27">
        <v>320913.44999999995</v>
      </c>
      <c r="E382" s="27">
        <v>30500</v>
      </c>
      <c r="F382" s="27">
        <f t="shared" si="33"/>
        <v>351413.44999999995</v>
      </c>
      <c r="G382" s="27">
        <v>270651.33999999997</v>
      </c>
      <c r="H382" s="27">
        <f t="shared" si="34"/>
        <v>0.7701792290534127</v>
      </c>
      <c r="I382" s="27">
        <f t="shared" si="35"/>
        <v>80762.10999999999</v>
      </c>
    </row>
    <row r="383" spans="1:9" ht="15">
      <c r="A383" s="2"/>
      <c r="B383" s="29" t="s">
        <v>23</v>
      </c>
      <c r="C383" s="29" t="s">
        <v>132</v>
      </c>
      <c r="D383" s="27">
        <v>336736.82999999996</v>
      </c>
      <c r="E383" s="27">
        <v>51999.53</v>
      </c>
      <c r="F383" s="27">
        <f t="shared" si="33"/>
        <v>388736.36</v>
      </c>
      <c r="G383" s="27">
        <v>340123.96</v>
      </c>
      <c r="H383" s="27">
        <f t="shared" si="34"/>
        <v>0.874947638034168</v>
      </c>
      <c r="I383" s="27">
        <f t="shared" si="35"/>
        <v>48612.399999999965</v>
      </c>
    </row>
    <row r="384" spans="1:9" ht="15">
      <c r="A384" s="2"/>
      <c r="B384" s="29" t="s">
        <v>24</v>
      </c>
      <c r="C384" s="29" t="s">
        <v>121</v>
      </c>
      <c r="D384" s="27">
        <v>968794.94</v>
      </c>
      <c r="E384" s="27">
        <v>276000</v>
      </c>
      <c r="F384" s="27">
        <f t="shared" si="33"/>
        <v>1244794.94</v>
      </c>
      <c r="G384" s="27">
        <v>799395.3300000002</v>
      </c>
      <c r="H384" s="27">
        <f t="shared" si="34"/>
        <v>0.6421903755489239</v>
      </c>
      <c r="I384" s="27">
        <f t="shared" si="35"/>
        <v>445399.60999999975</v>
      </c>
    </row>
    <row r="385" spans="1:9" ht="15">
      <c r="A385" s="2"/>
      <c r="B385" s="29" t="s">
        <v>25</v>
      </c>
      <c r="C385" s="29" t="s">
        <v>97</v>
      </c>
      <c r="D385" s="27">
        <v>4000</v>
      </c>
      <c r="E385" s="27">
        <v>21478.65</v>
      </c>
      <c r="F385" s="27">
        <f t="shared" si="33"/>
        <v>25478.65</v>
      </c>
      <c r="G385" s="27">
        <v>2150.25</v>
      </c>
      <c r="H385" s="27">
        <f t="shared" si="34"/>
        <v>0.08439418886008482</v>
      </c>
      <c r="I385" s="27">
        <f t="shared" si="35"/>
        <v>23328.4</v>
      </c>
    </row>
    <row r="386" spans="1:9" ht="15">
      <c r="A386" s="2"/>
      <c r="B386" s="29" t="s">
        <v>26</v>
      </c>
      <c r="C386" s="29" t="s">
        <v>73</v>
      </c>
      <c r="D386" s="27">
        <v>659304.5800000001</v>
      </c>
      <c r="E386" s="27">
        <v>90000</v>
      </c>
      <c r="F386" s="27">
        <f t="shared" si="33"/>
        <v>749304.5800000001</v>
      </c>
      <c r="G386" s="27">
        <v>573848.3799999999</v>
      </c>
      <c r="H386" s="27">
        <f t="shared" si="34"/>
        <v>0.7658412817922451</v>
      </c>
      <c r="I386" s="27">
        <f t="shared" si="35"/>
        <v>175456.2000000002</v>
      </c>
    </row>
    <row r="387" spans="1:9" ht="15">
      <c r="A387" s="2"/>
      <c r="B387" s="29" t="s">
        <v>27</v>
      </c>
      <c r="C387" s="29" t="s">
        <v>143</v>
      </c>
      <c r="D387" s="27">
        <v>175170.2</v>
      </c>
      <c r="E387" s="27">
        <v>0</v>
      </c>
      <c r="F387" s="27">
        <f t="shared" si="33"/>
        <v>175170.2</v>
      </c>
      <c r="G387" s="27">
        <v>137578.81000000003</v>
      </c>
      <c r="H387" s="27">
        <f t="shared" si="34"/>
        <v>0.7854007702223325</v>
      </c>
      <c r="I387" s="27">
        <f t="shared" si="35"/>
        <v>37591.389999999985</v>
      </c>
    </row>
    <row r="388" spans="1:9" ht="15">
      <c r="A388" s="2"/>
      <c r="B388" s="29" t="s">
        <v>28</v>
      </c>
      <c r="C388" s="29" t="s">
        <v>102</v>
      </c>
      <c r="D388" s="27">
        <v>176215.13</v>
      </c>
      <c r="E388" s="27">
        <v>33000</v>
      </c>
      <c r="F388" s="27">
        <f t="shared" si="33"/>
        <v>209215.13</v>
      </c>
      <c r="G388" s="27">
        <v>196970.92</v>
      </c>
      <c r="H388" s="27">
        <f t="shared" si="34"/>
        <v>0.9414755041855721</v>
      </c>
      <c r="I388" s="27">
        <f t="shared" si="35"/>
        <v>12244.209999999992</v>
      </c>
    </row>
    <row r="389" spans="1:9" ht="15">
      <c r="A389" s="2"/>
      <c r="B389" s="29" t="s">
        <v>29</v>
      </c>
      <c r="C389" s="29" t="s">
        <v>136</v>
      </c>
      <c r="D389" s="27">
        <v>41700</v>
      </c>
      <c r="E389" s="27">
        <v>0</v>
      </c>
      <c r="F389" s="27">
        <f t="shared" si="33"/>
        <v>41700</v>
      </c>
      <c r="G389" s="27">
        <v>47562.5</v>
      </c>
      <c r="H389" s="27">
        <f t="shared" si="34"/>
        <v>1.140587529976019</v>
      </c>
      <c r="I389" s="27">
        <f t="shared" si="35"/>
        <v>-5862.5</v>
      </c>
    </row>
    <row r="390" spans="1:9" ht="15">
      <c r="A390" s="2"/>
      <c r="B390" s="29" t="s">
        <v>30</v>
      </c>
      <c r="C390" s="29" t="s">
        <v>131</v>
      </c>
      <c r="D390" s="27">
        <v>495960</v>
      </c>
      <c r="E390" s="27">
        <v>15000</v>
      </c>
      <c r="F390" s="27">
        <f t="shared" si="33"/>
        <v>510960</v>
      </c>
      <c r="G390" s="27">
        <v>425201.01000000007</v>
      </c>
      <c r="H390" s="27">
        <f t="shared" si="34"/>
        <v>0.8321610497886333</v>
      </c>
      <c r="I390" s="27">
        <f t="shared" si="35"/>
        <v>85758.98999999993</v>
      </c>
    </row>
    <row r="391" spans="1:9" ht="15">
      <c r="A391" s="2"/>
      <c r="B391" s="29" t="s">
        <v>31</v>
      </c>
      <c r="C391" s="29" t="s">
        <v>138</v>
      </c>
      <c r="D391" s="27">
        <v>271049</v>
      </c>
      <c r="E391" s="27">
        <v>85000</v>
      </c>
      <c r="F391" s="27">
        <f t="shared" si="33"/>
        <v>356049</v>
      </c>
      <c r="G391" s="27">
        <v>183481.61</v>
      </c>
      <c r="H391" s="27">
        <f t="shared" si="34"/>
        <v>0.5153268510794862</v>
      </c>
      <c r="I391" s="27">
        <f t="shared" si="35"/>
        <v>172567.39</v>
      </c>
    </row>
    <row r="392" spans="1:9" ht="15">
      <c r="A392" s="2"/>
      <c r="B392" s="29" t="s">
        <v>32</v>
      </c>
      <c r="C392" s="29" t="s">
        <v>128</v>
      </c>
      <c r="D392" s="27">
        <v>203013.81</v>
      </c>
      <c r="E392" s="27">
        <v>10000</v>
      </c>
      <c r="F392" s="27">
        <f t="shared" si="33"/>
        <v>213013.81</v>
      </c>
      <c r="G392" s="27">
        <v>159641.43</v>
      </c>
      <c r="H392" s="27">
        <f t="shared" si="34"/>
        <v>0.7494416911279133</v>
      </c>
      <c r="I392" s="27">
        <f t="shared" si="35"/>
        <v>53372.380000000005</v>
      </c>
    </row>
    <row r="393" spans="1:9" ht="15">
      <c r="A393" s="2"/>
      <c r="B393" s="29" t="s">
        <v>33</v>
      </c>
      <c r="C393" s="29" t="s">
        <v>85</v>
      </c>
      <c r="D393" s="27">
        <v>477218.8</v>
      </c>
      <c r="E393" s="27">
        <v>15000</v>
      </c>
      <c r="F393" s="27">
        <f t="shared" si="33"/>
        <v>492218.8</v>
      </c>
      <c r="G393" s="27">
        <v>451172.4</v>
      </c>
      <c r="H393" s="27">
        <f t="shared" si="34"/>
        <v>0.9166094427925143</v>
      </c>
      <c r="I393" s="27">
        <f t="shared" si="35"/>
        <v>41046.399999999965</v>
      </c>
    </row>
    <row r="394" spans="1:9" ht="15">
      <c r="A394" s="2"/>
      <c r="B394" s="29" t="s">
        <v>34</v>
      </c>
      <c r="C394" s="29" t="s">
        <v>100</v>
      </c>
      <c r="D394" s="27">
        <v>417550</v>
      </c>
      <c r="E394" s="27">
        <v>70000</v>
      </c>
      <c r="F394" s="27">
        <f t="shared" si="33"/>
        <v>487550</v>
      </c>
      <c r="G394" s="27">
        <v>346001.38</v>
      </c>
      <c r="H394" s="27">
        <f t="shared" si="34"/>
        <v>0.7096736334734899</v>
      </c>
      <c r="I394" s="27">
        <f t="shared" si="35"/>
        <v>141548.62</v>
      </c>
    </row>
    <row r="395" spans="1:9" ht="15">
      <c r="A395" s="2"/>
      <c r="B395" s="29" t="s">
        <v>35</v>
      </c>
      <c r="C395" s="29" t="s">
        <v>107</v>
      </c>
      <c r="D395" s="27">
        <v>59589</v>
      </c>
      <c r="E395" s="27">
        <v>0</v>
      </c>
      <c r="F395" s="27">
        <f t="shared" si="33"/>
        <v>59589</v>
      </c>
      <c r="G395" s="27">
        <v>65456.44</v>
      </c>
      <c r="H395" s="27">
        <f t="shared" si="34"/>
        <v>1.0984651529644733</v>
      </c>
      <c r="I395" s="27">
        <f t="shared" si="35"/>
        <v>-5867.440000000002</v>
      </c>
    </row>
    <row r="396" spans="1:9" ht="15">
      <c r="A396" s="2"/>
      <c r="B396" s="29" t="s">
        <v>36</v>
      </c>
      <c r="C396" s="29" t="s">
        <v>105</v>
      </c>
      <c r="D396" s="27">
        <v>3573953.2699999996</v>
      </c>
      <c r="E396" s="27">
        <v>216241.66</v>
      </c>
      <c r="F396" s="27">
        <f t="shared" si="33"/>
        <v>3790194.9299999997</v>
      </c>
      <c r="G396" s="27">
        <v>3385128.4000000013</v>
      </c>
      <c r="H396" s="27">
        <f t="shared" si="34"/>
        <v>0.8931277843274413</v>
      </c>
      <c r="I396" s="27">
        <f t="shared" si="35"/>
        <v>405066.5299999984</v>
      </c>
    </row>
    <row r="397" spans="1:9" ht="15">
      <c r="A397" s="2"/>
      <c r="B397" s="29" t="s">
        <v>37</v>
      </c>
      <c r="C397" s="29" t="s">
        <v>106</v>
      </c>
      <c r="D397" s="27">
        <v>318700</v>
      </c>
      <c r="E397" s="27">
        <v>62500</v>
      </c>
      <c r="F397" s="27">
        <f t="shared" si="33"/>
        <v>381200</v>
      </c>
      <c r="G397" s="27">
        <v>232975.23</v>
      </c>
      <c r="H397" s="27">
        <f t="shared" si="34"/>
        <v>0.611162722980063</v>
      </c>
      <c r="I397" s="27">
        <f t="shared" si="35"/>
        <v>148224.77</v>
      </c>
    </row>
    <row r="398" spans="1:9" ht="15">
      <c r="A398" s="2"/>
      <c r="B398" s="29" t="s">
        <v>38</v>
      </c>
      <c r="C398" s="29" t="s">
        <v>77</v>
      </c>
      <c r="D398" s="27">
        <v>1222888.2299999997</v>
      </c>
      <c r="E398" s="27">
        <v>252947.93</v>
      </c>
      <c r="F398" s="27">
        <f t="shared" si="33"/>
        <v>1475836.1599999997</v>
      </c>
      <c r="G398" s="27">
        <v>1263154.41</v>
      </c>
      <c r="H398" s="27">
        <f t="shared" si="34"/>
        <v>0.8558906769163321</v>
      </c>
      <c r="I398" s="27">
        <f t="shared" si="35"/>
        <v>212681.74999999977</v>
      </c>
    </row>
    <row r="399" spans="1:9" ht="15">
      <c r="A399" s="2"/>
      <c r="B399" s="29" t="s">
        <v>39</v>
      </c>
      <c r="C399" s="29" t="s">
        <v>139</v>
      </c>
      <c r="D399" s="27">
        <v>571183.74</v>
      </c>
      <c r="E399" s="27">
        <v>15000</v>
      </c>
      <c r="F399" s="27">
        <f t="shared" si="33"/>
        <v>586183.74</v>
      </c>
      <c r="G399" s="27">
        <v>542826.42</v>
      </c>
      <c r="H399" s="27">
        <f t="shared" si="34"/>
        <v>0.9260345911334901</v>
      </c>
      <c r="I399" s="27">
        <f t="shared" si="35"/>
        <v>43357.31999999995</v>
      </c>
    </row>
    <row r="400" spans="1:9" ht="15">
      <c r="A400" s="2"/>
      <c r="B400" s="29" t="s">
        <v>40</v>
      </c>
      <c r="C400" s="29" t="s">
        <v>92</v>
      </c>
      <c r="D400" s="27">
        <v>69600</v>
      </c>
      <c r="E400" s="27">
        <v>0</v>
      </c>
      <c r="F400" s="27">
        <f t="shared" si="33"/>
        <v>69600</v>
      </c>
      <c r="G400" s="27">
        <v>66879.90999999999</v>
      </c>
      <c r="H400" s="27">
        <f t="shared" si="34"/>
        <v>0.9609182471264366</v>
      </c>
      <c r="I400" s="27">
        <f t="shared" si="35"/>
        <v>2720.090000000011</v>
      </c>
    </row>
    <row r="401" spans="1:9" ht="15">
      <c r="A401" s="2"/>
      <c r="B401" s="29" t="s">
        <v>41</v>
      </c>
      <c r="C401" s="29" t="s">
        <v>79</v>
      </c>
      <c r="D401" s="27">
        <v>433607.1</v>
      </c>
      <c r="E401" s="27">
        <v>115000</v>
      </c>
      <c r="F401" s="27">
        <f t="shared" si="33"/>
        <v>548607.1</v>
      </c>
      <c r="G401" s="27">
        <v>416517.6099999999</v>
      </c>
      <c r="H401" s="27">
        <f t="shared" si="34"/>
        <v>0.759227523668578</v>
      </c>
      <c r="I401" s="27">
        <f t="shared" si="35"/>
        <v>132089.49000000005</v>
      </c>
    </row>
    <row r="402" spans="1:9" ht="15">
      <c r="A402" s="2"/>
      <c r="B402" s="29" t="s">
        <v>42</v>
      </c>
      <c r="C402" s="29" t="s">
        <v>108</v>
      </c>
      <c r="D402" s="27">
        <v>102625.52</v>
      </c>
      <c r="E402" s="27">
        <v>0</v>
      </c>
      <c r="F402" s="27">
        <f t="shared" si="33"/>
        <v>102625.52</v>
      </c>
      <c r="G402" s="27">
        <v>78134.11</v>
      </c>
      <c r="H402" s="27">
        <f t="shared" si="34"/>
        <v>0.7613516598990192</v>
      </c>
      <c r="I402" s="27">
        <f t="shared" si="35"/>
        <v>24491.410000000003</v>
      </c>
    </row>
    <row r="403" spans="1:9" ht="15">
      <c r="A403" s="2"/>
      <c r="B403" s="29" t="s">
        <v>43</v>
      </c>
      <c r="C403" s="29" t="s">
        <v>94</v>
      </c>
      <c r="D403" s="27">
        <v>88533</v>
      </c>
      <c r="E403" s="27">
        <v>10000</v>
      </c>
      <c r="F403" s="27">
        <f t="shared" si="33"/>
        <v>98533</v>
      </c>
      <c r="G403" s="27">
        <v>86093.74</v>
      </c>
      <c r="H403" s="27">
        <f t="shared" si="34"/>
        <v>0.8737553915946942</v>
      </c>
      <c r="I403" s="27">
        <f t="shared" si="35"/>
        <v>12439.259999999995</v>
      </c>
    </row>
    <row r="404" spans="1:9" ht="15">
      <c r="A404" s="2"/>
      <c r="B404" s="29" t="s">
        <v>44</v>
      </c>
      <c r="C404" s="29" t="s">
        <v>124</v>
      </c>
      <c r="D404" s="27">
        <v>0</v>
      </c>
      <c r="E404" s="27">
        <v>0</v>
      </c>
      <c r="F404" s="27">
        <f t="shared" si="33"/>
        <v>0</v>
      </c>
      <c r="G404" s="27">
        <v>0</v>
      </c>
      <c r="H404" s="27" t="str">
        <f t="shared" si="34"/>
        <v>***</v>
      </c>
      <c r="I404" s="27">
        <f t="shared" si="35"/>
        <v>0</v>
      </c>
    </row>
    <row r="405" spans="1:9" ht="15">
      <c r="A405" s="2"/>
      <c r="B405" s="29" t="s">
        <v>45</v>
      </c>
      <c r="C405" s="29" t="s">
        <v>113</v>
      </c>
      <c r="D405" s="27">
        <v>1433672.81</v>
      </c>
      <c r="E405" s="27">
        <v>10489539.599999998</v>
      </c>
      <c r="F405" s="27">
        <f t="shared" si="33"/>
        <v>11923212.409999998</v>
      </c>
      <c r="G405" s="27">
        <v>250110.90000000002</v>
      </c>
      <c r="H405" s="27">
        <f t="shared" si="34"/>
        <v>0.020976804857576137</v>
      </c>
      <c r="I405" s="27">
        <f t="shared" si="35"/>
        <v>11673101.509999998</v>
      </c>
    </row>
    <row r="406" spans="1:9" ht="15">
      <c r="A406" s="2"/>
      <c r="B406" s="29" t="s">
        <v>46</v>
      </c>
      <c r="C406" s="29" t="s">
        <v>145</v>
      </c>
      <c r="D406" s="27">
        <v>0</v>
      </c>
      <c r="E406" s="27">
        <v>0</v>
      </c>
      <c r="F406" s="27">
        <f t="shared" si="33"/>
        <v>0</v>
      </c>
      <c r="G406" s="27">
        <v>0</v>
      </c>
      <c r="H406" s="27" t="str">
        <f t="shared" si="34"/>
        <v>***</v>
      </c>
      <c r="I406" s="27">
        <f t="shared" si="35"/>
        <v>0</v>
      </c>
    </row>
    <row r="407" spans="1:9" ht="15">
      <c r="A407" s="2"/>
      <c r="B407" s="29" t="s">
        <v>47</v>
      </c>
      <c r="C407" s="29" t="s">
        <v>118</v>
      </c>
      <c r="D407" s="27">
        <v>65300</v>
      </c>
      <c r="E407" s="27">
        <v>0</v>
      </c>
      <c r="F407" s="27">
        <f t="shared" si="33"/>
        <v>65300</v>
      </c>
      <c r="G407" s="27">
        <v>58145.789999999986</v>
      </c>
      <c r="H407" s="27">
        <f t="shared" si="34"/>
        <v>0.8904408882082693</v>
      </c>
      <c r="I407" s="27">
        <f t="shared" si="35"/>
        <v>7154.210000000014</v>
      </c>
    </row>
    <row r="408" spans="1:9" ht="15">
      <c r="A408" s="2"/>
      <c r="B408" s="29" t="s">
        <v>48</v>
      </c>
      <c r="C408" s="29" t="s">
        <v>144</v>
      </c>
      <c r="D408" s="27">
        <v>2365.48</v>
      </c>
      <c r="E408" s="27">
        <v>0</v>
      </c>
      <c r="F408" s="27">
        <f aca="true" t="shared" si="36" ref="F408:F427">E408+D408</f>
        <v>2365.48</v>
      </c>
      <c r="G408" s="27">
        <v>2165.62</v>
      </c>
      <c r="H408" s="27">
        <f aca="true" t="shared" si="37" ref="H408:H427">IF(F408&lt;&gt;0,G408/F408,"***")</f>
        <v>0.9155097485499771</v>
      </c>
      <c r="I408" s="27">
        <f aca="true" t="shared" si="38" ref="I408:I427">F408-G408</f>
        <v>199.86000000000013</v>
      </c>
    </row>
    <row r="409" spans="1:9" ht="15">
      <c r="A409" s="2"/>
      <c r="B409" s="29" t="s">
        <v>49</v>
      </c>
      <c r="C409" s="29" t="s">
        <v>80</v>
      </c>
      <c r="D409" s="27">
        <v>1848.58</v>
      </c>
      <c r="E409" s="27">
        <v>0</v>
      </c>
      <c r="F409" s="27">
        <f t="shared" si="36"/>
        <v>1848.58</v>
      </c>
      <c r="G409" s="27">
        <v>664.68</v>
      </c>
      <c r="H409" s="27">
        <f t="shared" si="37"/>
        <v>0.3595624749807961</v>
      </c>
      <c r="I409" s="27">
        <f t="shared" si="38"/>
        <v>1183.9</v>
      </c>
    </row>
    <row r="410" spans="1:9" ht="15">
      <c r="A410" s="2"/>
      <c r="B410" s="29" t="s">
        <v>50</v>
      </c>
      <c r="C410" s="29" t="s">
        <v>114</v>
      </c>
      <c r="D410" s="27">
        <v>2400</v>
      </c>
      <c r="E410" s="27">
        <v>0</v>
      </c>
      <c r="F410" s="27">
        <f t="shared" si="36"/>
        <v>2400</v>
      </c>
      <c r="G410" s="27">
        <v>0</v>
      </c>
      <c r="H410" s="27">
        <f t="shared" si="37"/>
        <v>0</v>
      </c>
      <c r="I410" s="27">
        <f t="shared" si="38"/>
        <v>2400</v>
      </c>
    </row>
    <row r="411" spans="1:9" ht="15">
      <c r="A411" s="2"/>
      <c r="B411" s="29" t="s">
        <v>51</v>
      </c>
      <c r="C411" s="29" t="s">
        <v>133</v>
      </c>
      <c r="D411" s="27">
        <v>676338.39</v>
      </c>
      <c r="E411" s="27">
        <v>8623.7</v>
      </c>
      <c r="F411" s="27">
        <f t="shared" si="36"/>
        <v>684962.09</v>
      </c>
      <c r="G411" s="27">
        <v>954625.53</v>
      </c>
      <c r="H411" s="27">
        <f t="shared" si="37"/>
        <v>1.3936910435437384</v>
      </c>
      <c r="I411" s="27">
        <f t="shared" si="38"/>
        <v>-269663.44000000006</v>
      </c>
    </row>
    <row r="412" spans="1:9" ht="15">
      <c r="A412" s="2"/>
      <c r="B412" s="29" t="s">
        <v>52</v>
      </c>
      <c r="C412" s="29" t="s">
        <v>135</v>
      </c>
      <c r="D412" s="27">
        <v>3965</v>
      </c>
      <c r="E412" s="27">
        <v>0</v>
      </c>
      <c r="F412" s="27">
        <f t="shared" si="36"/>
        <v>3965</v>
      </c>
      <c r="G412" s="27">
        <v>3965</v>
      </c>
      <c r="H412" s="27">
        <f t="shared" si="37"/>
        <v>1</v>
      </c>
      <c r="I412" s="27">
        <f t="shared" si="38"/>
        <v>0</v>
      </c>
    </row>
    <row r="413" spans="1:9" ht="15">
      <c r="A413" s="2"/>
      <c r="B413" s="29" t="s">
        <v>53</v>
      </c>
      <c r="C413" s="29" t="s">
        <v>120</v>
      </c>
      <c r="D413" s="27">
        <v>53000</v>
      </c>
      <c r="E413" s="27">
        <v>0</v>
      </c>
      <c r="F413" s="27">
        <f t="shared" si="36"/>
        <v>53000</v>
      </c>
      <c r="G413" s="27">
        <v>44000</v>
      </c>
      <c r="H413" s="27">
        <f t="shared" si="37"/>
        <v>0.8301886792452831</v>
      </c>
      <c r="I413" s="27">
        <f t="shared" si="38"/>
        <v>9000</v>
      </c>
    </row>
    <row r="414" spans="1:9" ht="15">
      <c r="A414" s="2"/>
      <c r="B414" s="29" t="s">
        <v>54</v>
      </c>
      <c r="C414" s="29" t="s">
        <v>134</v>
      </c>
      <c r="D414" s="27">
        <v>150</v>
      </c>
      <c r="E414" s="27">
        <v>0</v>
      </c>
      <c r="F414" s="27">
        <f t="shared" si="36"/>
        <v>150</v>
      </c>
      <c r="G414" s="27">
        <v>150</v>
      </c>
      <c r="H414" s="27">
        <f t="shared" si="37"/>
        <v>1</v>
      </c>
      <c r="I414" s="27">
        <f t="shared" si="38"/>
        <v>0</v>
      </c>
    </row>
    <row r="415" spans="1:9" ht="15">
      <c r="A415" s="2"/>
      <c r="B415" s="29" t="s">
        <v>55</v>
      </c>
      <c r="C415" s="29" t="s">
        <v>122</v>
      </c>
      <c r="D415" s="27">
        <v>1000</v>
      </c>
      <c r="E415" s="27">
        <v>0</v>
      </c>
      <c r="F415" s="27">
        <f t="shared" si="36"/>
        <v>1000</v>
      </c>
      <c r="G415" s="27">
        <v>0</v>
      </c>
      <c r="H415" s="27">
        <f t="shared" si="37"/>
        <v>0</v>
      </c>
      <c r="I415" s="27">
        <f t="shared" si="38"/>
        <v>1000</v>
      </c>
    </row>
    <row r="416" spans="1:9" ht="15">
      <c r="A416" s="2"/>
      <c r="B416" s="29" t="s">
        <v>56</v>
      </c>
      <c r="C416" s="29" t="s">
        <v>71</v>
      </c>
      <c r="D416" s="27">
        <v>6900</v>
      </c>
      <c r="E416" s="27">
        <v>0</v>
      </c>
      <c r="F416" s="27">
        <f t="shared" si="36"/>
        <v>6900</v>
      </c>
      <c r="G416" s="27">
        <v>6900</v>
      </c>
      <c r="H416" s="27">
        <f t="shared" si="37"/>
        <v>1</v>
      </c>
      <c r="I416" s="27">
        <f t="shared" si="38"/>
        <v>0</v>
      </c>
    </row>
    <row r="417" spans="1:9" ht="15">
      <c r="A417" s="2"/>
      <c r="B417" s="29" t="s">
        <v>57</v>
      </c>
      <c r="C417" s="29" t="s">
        <v>87</v>
      </c>
      <c r="D417" s="27">
        <v>0</v>
      </c>
      <c r="E417" s="27">
        <v>0</v>
      </c>
      <c r="F417" s="27">
        <f t="shared" si="36"/>
        <v>0</v>
      </c>
      <c r="G417" s="27">
        <v>0</v>
      </c>
      <c r="H417" s="27" t="str">
        <f t="shared" si="37"/>
        <v>***</v>
      </c>
      <c r="I417" s="27">
        <f t="shared" si="38"/>
        <v>0</v>
      </c>
    </row>
    <row r="418" spans="1:9" ht="15">
      <c r="A418" s="2"/>
      <c r="B418" s="29" t="s">
        <v>58</v>
      </c>
      <c r="C418" s="29" t="s">
        <v>86</v>
      </c>
      <c r="D418" s="27">
        <v>1649781.24</v>
      </c>
      <c r="E418" s="27">
        <v>0</v>
      </c>
      <c r="F418" s="27">
        <f t="shared" si="36"/>
        <v>1649781.24</v>
      </c>
      <c r="G418" s="27">
        <v>32726.22</v>
      </c>
      <c r="H418" s="27">
        <f t="shared" si="37"/>
        <v>0.0198367027133852</v>
      </c>
      <c r="I418" s="27">
        <f t="shared" si="38"/>
        <v>1617055.02</v>
      </c>
    </row>
    <row r="419" spans="1:9" ht="15">
      <c r="A419" s="2"/>
      <c r="B419" s="29" t="s">
        <v>59</v>
      </c>
      <c r="C419" s="29" t="s">
        <v>123</v>
      </c>
      <c r="D419" s="27">
        <v>0</v>
      </c>
      <c r="E419" s="27">
        <v>0</v>
      </c>
      <c r="F419" s="27">
        <f t="shared" si="36"/>
        <v>0</v>
      </c>
      <c r="G419" s="27">
        <v>0</v>
      </c>
      <c r="H419" s="27" t="str">
        <f t="shared" si="37"/>
        <v>***</v>
      </c>
      <c r="I419" s="27">
        <f t="shared" si="38"/>
        <v>0</v>
      </c>
    </row>
    <row r="420" spans="1:9" ht="15">
      <c r="A420" s="2"/>
      <c r="B420" s="29" t="s">
        <v>60</v>
      </c>
      <c r="C420" s="29" t="s">
        <v>125</v>
      </c>
      <c r="D420" s="27">
        <v>279640.99</v>
      </c>
      <c r="E420" s="27">
        <v>394000</v>
      </c>
      <c r="F420" s="27">
        <f t="shared" si="36"/>
        <v>673640.99</v>
      </c>
      <c r="G420" s="27">
        <v>497690.34</v>
      </c>
      <c r="H420" s="27">
        <f t="shared" si="37"/>
        <v>0.7388064969146252</v>
      </c>
      <c r="I420" s="27">
        <f t="shared" si="38"/>
        <v>175950.64999999997</v>
      </c>
    </row>
    <row r="421" spans="1:9" ht="15">
      <c r="A421" s="2"/>
      <c r="B421" s="29" t="s">
        <v>61</v>
      </c>
      <c r="C421" s="29" t="s">
        <v>99</v>
      </c>
      <c r="D421" s="27">
        <v>176283.5</v>
      </c>
      <c r="E421" s="27">
        <v>50000</v>
      </c>
      <c r="F421" s="27">
        <f t="shared" si="36"/>
        <v>226283.5</v>
      </c>
      <c r="G421" s="27">
        <v>144685.5</v>
      </c>
      <c r="H421" s="27">
        <f t="shared" si="37"/>
        <v>0.6393992491719458</v>
      </c>
      <c r="I421" s="27">
        <f t="shared" si="38"/>
        <v>81598</v>
      </c>
    </row>
    <row r="422" spans="1:9" ht="15">
      <c r="A422" s="2"/>
      <c r="B422" s="29" t="s">
        <v>62</v>
      </c>
      <c r="C422" s="29" t="s">
        <v>127</v>
      </c>
      <c r="D422" s="27">
        <v>5000</v>
      </c>
      <c r="E422" s="27">
        <v>22000</v>
      </c>
      <c r="F422" s="27">
        <f t="shared" si="36"/>
        <v>27000</v>
      </c>
      <c r="G422" s="27">
        <v>0</v>
      </c>
      <c r="H422" s="27">
        <f t="shared" si="37"/>
        <v>0</v>
      </c>
      <c r="I422" s="27">
        <f t="shared" si="38"/>
        <v>27000</v>
      </c>
    </row>
    <row r="423" spans="1:9" ht="15">
      <c r="A423" s="2"/>
      <c r="B423" s="29" t="s">
        <v>63</v>
      </c>
      <c r="C423" s="29" t="s">
        <v>103</v>
      </c>
      <c r="D423" s="27">
        <v>237000</v>
      </c>
      <c r="E423" s="27">
        <v>0</v>
      </c>
      <c r="F423" s="27">
        <f t="shared" si="36"/>
        <v>237000</v>
      </c>
      <c r="G423" s="27">
        <v>153008.61</v>
      </c>
      <c r="H423" s="27">
        <f t="shared" si="37"/>
        <v>0.6456059493670886</v>
      </c>
      <c r="I423" s="27">
        <f t="shared" si="38"/>
        <v>83991.39000000001</v>
      </c>
    </row>
    <row r="424" spans="1:9" ht="15">
      <c r="A424" s="2"/>
      <c r="B424" s="29" t="s">
        <v>64</v>
      </c>
      <c r="C424" s="29" t="s">
        <v>140</v>
      </c>
      <c r="D424" s="27">
        <v>195000</v>
      </c>
      <c r="E424" s="27">
        <v>115000</v>
      </c>
      <c r="F424" s="27">
        <f t="shared" si="36"/>
        <v>310000</v>
      </c>
      <c r="G424" s="27">
        <v>111854.24</v>
      </c>
      <c r="H424" s="27">
        <f t="shared" si="37"/>
        <v>0.3608201290322581</v>
      </c>
      <c r="I424" s="27">
        <f t="shared" si="38"/>
        <v>198145.76</v>
      </c>
    </row>
    <row r="425" spans="1:9" ht="15">
      <c r="A425" s="2"/>
      <c r="B425" s="29" t="s">
        <v>65</v>
      </c>
      <c r="C425" s="29" t="s">
        <v>70</v>
      </c>
      <c r="D425" s="27">
        <v>297270.5</v>
      </c>
      <c r="E425" s="27">
        <v>2000</v>
      </c>
      <c r="F425" s="27">
        <f t="shared" si="36"/>
        <v>299270.5</v>
      </c>
      <c r="G425" s="27">
        <v>140601.81000000006</v>
      </c>
      <c r="H425" s="27">
        <f t="shared" si="37"/>
        <v>0.46981513380035805</v>
      </c>
      <c r="I425" s="27">
        <f t="shared" si="38"/>
        <v>158668.68999999994</v>
      </c>
    </row>
    <row r="426" spans="1:9" ht="15">
      <c r="A426" s="2"/>
      <c r="B426" s="29" t="s">
        <v>66</v>
      </c>
      <c r="C426" s="29" t="s">
        <v>126</v>
      </c>
      <c r="D426" s="27">
        <v>-240.99000000000524</v>
      </c>
      <c r="E426" s="27">
        <v>153000</v>
      </c>
      <c r="F426" s="27">
        <f t="shared" si="36"/>
        <v>152759.01</v>
      </c>
      <c r="G426" s="27">
        <v>84000</v>
      </c>
      <c r="H426" s="27">
        <f t="shared" si="37"/>
        <v>0.5498857317810583</v>
      </c>
      <c r="I426" s="27">
        <f t="shared" si="38"/>
        <v>68759.01000000001</v>
      </c>
    </row>
    <row r="427" spans="1:9" ht="15">
      <c r="A427" s="2"/>
      <c r="B427" s="29" t="s">
        <v>67</v>
      </c>
      <c r="C427" s="29" t="s">
        <v>137</v>
      </c>
      <c r="D427" s="27">
        <v>1304785.45</v>
      </c>
      <c r="E427" s="27">
        <v>80000</v>
      </c>
      <c r="F427" s="27">
        <f t="shared" si="36"/>
        <v>1384785.45</v>
      </c>
      <c r="G427" s="27">
        <v>905481.13</v>
      </c>
      <c r="H427" s="27">
        <f t="shared" si="37"/>
        <v>0.6538782812889896</v>
      </c>
      <c r="I427" s="27">
        <f t="shared" si="38"/>
        <v>479304.31999999995</v>
      </c>
    </row>
    <row r="428" spans="1:9" ht="15" hidden="1">
      <c r="A428" s="2"/>
      <c r="B428" s="2"/>
      <c r="C428" s="2"/>
      <c r="D428" s="27"/>
      <c r="E428" s="27"/>
      <c r="F428" s="27"/>
      <c r="G428" s="27"/>
      <c r="H428" s="27"/>
      <c r="I428" s="27"/>
    </row>
    <row r="429" spans="1:9" ht="15">
      <c r="A429" s="2"/>
      <c r="B429" s="30"/>
      <c r="C429" s="26"/>
      <c r="D429" s="28">
        <f>SUBTOTAL(9,D376:D428)</f>
        <v>65470641.84</v>
      </c>
      <c r="E429" s="28">
        <f>SUBTOTAL(9,E376:E428)</f>
        <v>13409282.039999997</v>
      </c>
      <c r="F429" s="28">
        <f>SUBTOTAL(9,F376:F428)</f>
        <v>78879923.88000001</v>
      </c>
      <c r="G429" s="28">
        <f>SUBTOTAL(9,G376:G428)</f>
        <v>60416069.49000001</v>
      </c>
      <c r="H429" s="28">
        <f>IF(D429&lt;&gt;0,G429/D429,"***")</f>
        <v>0.9227963525643665</v>
      </c>
      <c r="I429" s="28">
        <f>SUBTOTAL(9,I376:I428)</f>
        <v>18463854.389999993</v>
      </c>
    </row>
    <row r="430" spans="1:9" ht="15">
      <c r="A430" s="2"/>
      <c r="B430" s="2"/>
      <c r="C430" s="2"/>
      <c r="D430" s="2"/>
      <c r="E430" s="2"/>
      <c r="F430" s="2"/>
      <c r="G430" s="2"/>
      <c r="H430" s="2"/>
      <c r="I430" s="2"/>
    </row>
    <row r="431" spans="1:9" ht="15">
      <c r="A431" s="2"/>
      <c r="B431" s="2"/>
      <c r="C431" s="2"/>
      <c r="D431" s="2"/>
      <c r="E431" s="2"/>
      <c r="F431" s="2"/>
      <c r="G431" s="2"/>
      <c r="H431" s="2"/>
      <c r="I431" s="2"/>
    </row>
    <row r="432" spans="1:9" ht="15">
      <c r="A432" s="2"/>
      <c r="B432" s="2"/>
      <c r="C432" s="2"/>
      <c r="D432" s="2"/>
      <c r="E432" s="2"/>
      <c r="F432" s="2"/>
      <c r="G432" s="2"/>
      <c r="H432" s="2"/>
      <c r="I432" s="2"/>
    </row>
    <row r="433" spans="1:9" ht="45">
      <c r="A433" s="2"/>
      <c r="B433" s="46" t="s">
        <v>81</v>
      </c>
      <c r="C433" s="47" t="str">
        <f>CONCATENATE("Naziv"," ",B433)</f>
        <v>Naziv Konto 1. razina</v>
      </c>
      <c r="D433" s="48" t="s">
        <v>68</v>
      </c>
      <c r="E433" s="49" t="s">
        <v>147</v>
      </c>
      <c r="F433" s="49" t="s">
        <v>112</v>
      </c>
      <c r="G433" s="48" t="s">
        <v>89</v>
      </c>
      <c r="H433" s="33" t="s">
        <v>101</v>
      </c>
      <c r="I433" s="34" t="s">
        <v>95</v>
      </c>
    </row>
    <row r="434" spans="1:9" ht="15">
      <c r="A434" s="2"/>
      <c r="B434" s="29" t="s">
        <v>0</v>
      </c>
      <c r="C434" s="29" t="s">
        <v>93</v>
      </c>
      <c r="D434" s="27">
        <v>61319221.15000006</v>
      </c>
      <c r="E434" s="27">
        <v>12593282.04</v>
      </c>
      <c r="F434" s="27">
        <f>D434+E434</f>
        <v>73912503.19000006</v>
      </c>
      <c r="G434" s="27">
        <v>58339121.64</v>
      </c>
      <c r="H434" s="27">
        <f>IF(F434&lt;&gt;0,G434/F434,"***")</f>
        <v>0.7892997682683401</v>
      </c>
      <c r="I434" s="27">
        <f>F434-G434</f>
        <v>15573381.550000057</v>
      </c>
    </row>
    <row r="435" spans="1:9" ht="15">
      <c r="A435" s="2"/>
      <c r="B435" s="29" t="s">
        <v>1</v>
      </c>
      <c r="C435" s="29" t="s">
        <v>115</v>
      </c>
      <c r="D435" s="27">
        <v>4151420.69</v>
      </c>
      <c r="E435" s="27">
        <v>816000</v>
      </c>
      <c r="F435" s="27">
        <f>D435+E435</f>
        <v>4967420.6899999995</v>
      </c>
      <c r="G435" s="27">
        <v>2076947.8499999996</v>
      </c>
      <c r="H435" s="27">
        <f>IF(F435&lt;&gt;0,G435/F435,"***")</f>
        <v>0.418113942751243</v>
      </c>
      <c r="I435" s="27">
        <f>F435-G435</f>
        <v>2890472.84</v>
      </c>
    </row>
    <row r="436" spans="1:9" ht="15.75" customHeight="1" hidden="1">
      <c r="A436" s="2"/>
      <c r="B436" s="2">
        <v>1</v>
      </c>
      <c r="C436" s="2"/>
      <c r="D436" s="27"/>
      <c r="E436" s="27"/>
      <c r="F436" s="27"/>
      <c r="G436" s="27"/>
      <c r="H436" s="27"/>
      <c r="I436" s="27"/>
    </row>
    <row r="437" spans="1:9" ht="15">
      <c r="A437" s="2"/>
      <c r="B437" s="30"/>
      <c r="C437" s="26"/>
      <c r="D437" s="28">
        <f>SUBTOTAL(9,D434:D436)</f>
        <v>65470641.840000056</v>
      </c>
      <c r="E437" s="28">
        <f>SUBTOTAL(9,E434:E436)</f>
        <v>13409282.04</v>
      </c>
      <c r="F437" s="28">
        <f>SUBTOTAL(9,F434:F436)</f>
        <v>78879923.88000005</v>
      </c>
      <c r="G437" s="28">
        <f>SUBTOTAL(9,G434:G436)</f>
        <v>60416069.49</v>
      </c>
      <c r="H437" s="28">
        <f>IF(D437&lt;&gt;0,G437/D437,"***")</f>
        <v>0.9227963525643657</v>
      </c>
      <c r="I437" s="28">
        <f>SUBTOTAL(9,I434:I436)</f>
        <v>18463854.390000056</v>
      </c>
    </row>
    <row r="438" spans="1:9" ht="15">
      <c r="A438" s="2"/>
      <c r="B438" s="2"/>
      <c r="C438" s="2"/>
      <c r="D438" s="2"/>
      <c r="E438" s="2"/>
      <c r="F438" s="2"/>
      <c r="G438" s="2"/>
      <c r="H438" s="2"/>
      <c r="I438" s="2"/>
    </row>
    <row r="439" spans="1:9" ht="15">
      <c r="A439" s="2"/>
      <c r="B439" s="2"/>
      <c r="C439" s="2"/>
      <c r="D439" s="2"/>
      <c r="E439" s="2"/>
      <c r="F439" s="2"/>
      <c r="G439" s="2"/>
      <c r="H439" s="2"/>
      <c r="I439" s="2"/>
    </row>
  </sheetData>
  <sheetProtection/>
  <mergeCells count="2">
    <mergeCell ref="A4:I4"/>
    <mergeCell ref="A3:I3"/>
  </mergeCells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mnezic</cp:lastModifiedBy>
  <cp:lastPrinted>2014-09-25T12:49:42Z</cp:lastPrinted>
  <dcterms:created xsi:type="dcterms:W3CDTF">2014-09-10T12:00:17Z</dcterms:created>
  <dcterms:modified xsi:type="dcterms:W3CDTF">2017-08-11T13:07:20Z</dcterms:modified>
  <cp:category/>
  <cp:version/>
  <cp:contentType/>
  <cp:contentStatus/>
</cp:coreProperties>
</file>